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Mr Uoc\Giàn Không Gian\Năm 2019-2020\Da Lat - SVĐ\"/>
    </mc:Choice>
  </mc:AlternateContent>
  <bookViews>
    <workbookView xWindow="0" yWindow="0" windowWidth="20490" windowHeight="7755"/>
  </bookViews>
  <sheets>
    <sheet name="Xếp xe" sheetId="2" r:id="rId1"/>
    <sheet name="Kích thước các khung keo " sheetId="4" r:id="rId2"/>
  </sheets>
  <definedNames>
    <definedName name="_xlnm.Print_Area" localSheetId="0">'Xếp xe'!$A$1:$I$254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2" i="2" l="1"/>
  <c r="E224" i="2"/>
  <c r="E220" i="2"/>
  <c r="E219" i="2"/>
  <c r="E216" i="2" l="1"/>
  <c r="E218" i="2"/>
  <c r="E217" i="2"/>
  <c r="E209" i="2"/>
  <c r="E208" i="2"/>
  <c r="E199" i="2"/>
  <c r="E192" i="2"/>
  <c r="E222" i="2"/>
  <c r="E200" i="2"/>
  <c r="E84" i="2"/>
  <c r="E159" i="2"/>
  <c r="E158" i="2"/>
  <c r="E92" i="2"/>
  <c r="E78" i="2"/>
  <c r="E69" i="2"/>
  <c r="E61" i="2"/>
  <c r="E124" i="2"/>
  <c r="E59" i="2"/>
  <c r="E54" i="2"/>
  <c r="E44" i="2"/>
  <c r="E43" i="2"/>
  <c r="E32" i="2"/>
  <c r="E18" i="2"/>
  <c r="E266" i="2"/>
  <c r="E265" i="2"/>
  <c r="E264" i="2"/>
  <c r="E263" i="2"/>
  <c r="E267" i="2" s="1"/>
  <c r="E256" i="2" l="1"/>
  <c r="E257" i="2"/>
  <c r="E258" i="2"/>
  <c r="E259" i="2"/>
  <c r="E261" i="2" l="1"/>
  <c r="D246" i="4"/>
  <c r="D245" i="4"/>
  <c r="D244" i="4"/>
  <c r="D243" i="4"/>
  <c r="D242" i="4"/>
  <c r="D140" i="4"/>
  <c r="D138" i="4"/>
  <c r="D136" i="4"/>
  <c r="D135" i="4"/>
  <c r="D120" i="4"/>
  <c r="D119" i="4"/>
  <c r="D118" i="4"/>
  <c r="D132" i="4"/>
  <c r="D130" i="4"/>
  <c r="D128" i="4"/>
  <c r="D126" i="4"/>
  <c r="D134" i="4" s="1"/>
  <c r="D125" i="4"/>
  <c r="D142" i="4" s="1"/>
  <c r="D124" i="4"/>
  <c r="D112" i="4"/>
  <c r="D111" i="4"/>
  <c r="D110" i="4"/>
  <c r="E255" i="2" l="1"/>
  <c r="E251" i="2"/>
  <c r="E176" i="2"/>
  <c r="E187" i="2"/>
  <c r="E245" i="2"/>
  <c r="E244" i="2"/>
  <c r="E243" i="2"/>
  <c r="E242" i="2"/>
  <c r="E241" i="2"/>
  <c r="E240" i="2"/>
  <c r="E239" i="2"/>
  <c r="E237" i="2"/>
  <c r="E236" i="2"/>
  <c r="E235" i="2"/>
  <c r="E234" i="2"/>
  <c r="E233" i="2"/>
  <c r="E231" i="2"/>
  <c r="E230" i="2"/>
  <c r="E229" i="2"/>
  <c r="E228" i="2"/>
  <c r="E227" i="2"/>
  <c r="E225" i="2"/>
  <c r="E223" i="2"/>
  <c r="E177" i="2"/>
  <c r="E215" i="2"/>
  <c r="E214" i="2"/>
  <c r="E213" i="2"/>
  <c r="E172" i="2"/>
  <c r="E211" i="2"/>
  <c r="E210" i="2"/>
  <c r="E207" i="2"/>
  <c r="E206" i="2"/>
  <c r="E205" i="2"/>
  <c r="E204" i="2"/>
  <c r="E202" i="2"/>
  <c r="E201" i="2"/>
  <c r="E198" i="2"/>
  <c r="E196" i="2"/>
  <c r="E195" i="2"/>
  <c r="E194" i="2"/>
  <c r="E193" i="2"/>
  <c r="E191" i="2"/>
  <c r="E190" i="2"/>
  <c r="E188" i="2"/>
  <c r="E186" i="2"/>
  <c r="E185" i="2"/>
  <c r="E184" i="2"/>
  <c r="E183" i="2"/>
  <c r="E181" i="2"/>
  <c r="E180" i="2"/>
  <c r="E179" i="2"/>
  <c r="E178" i="2"/>
  <c r="E60" i="2"/>
  <c r="E175" i="2"/>
  <c r="E174" i="2"/>
  <c r="E171" i="2"/>
  <c r="E170" i="2"/>
  <c r="E169" i="2"/>
  <c r="E168" i="2"/>
  <c r="E167" i="2"/>
  <c r="E166" i="2"/>
  <c r="E165" i="2"/>
  <c r="E164" i="2"/>
  <c r="E161" i="2"/>
  <c r="E160" i="2"/>
  <c r="E157" i="2"/>
  <c r="E156" i="2"/>
  <c r="E154" i="2"/>
  <c r="E153" i="2"/>
  <c r="E152" i="2"/>
  <c r="E151" i="2"/>
  <c r="E150" i="2"/>
  <c r="E149" i="2"/>
  <c r="E148" i="2"/>
  <c r="E147" i="2"/>
  <c r="E145" i="2"/>
  <c r="E144" i="2"/>
  <c r="D143" i="2"/>
  <c r="E143" i="2" s="1"/>
  <c r="D142" i="2"/>
  <c r="E142" i="2" s="1"/>
  <c r="D141" i="2"/>
  <c r="E141" i="2" s="1"/>
  <c r="D140" i="2"/>
  <c r="E140" i="2" s="1"/>
  <c r="D139" i="2"/>
  <c r="E139" i="2" s="1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3" i="2"/>
  <c r="E122" i="2"/>
  <c r="E120" i="2"/>
  <c r="E119" i="2"/>
  <c r="E118" i="2"/>
  <c r="E117" i="2"/>
  <c r="E116" i="2"/>
  <c r="E115" i="2"/>
  <c r="E114" i="2"/>
  <c r="E113" i="2"/>
  <c r="E112" i="2"/>
  <c r="E110" i="2"/>
  <c r="E109" i="2"/>
  <c r="E108" i="2"/>
  <c r="E107" i="2"/>
  <c r="E106" i="2"/>
  <c r="E105" i="2"/>
  <c r="E104" i="2"/>
  <c r="E103" i="2"/>
  <c r="E102" i="2"/>
  <c r="E101" i="2"/>
  <c r="E100" i="2"/>
  <c r="E98" i="2"/>
  <c r="E97" i="2"/>
  <c r="E96" i="2"/>
  <c r="E95" i="2"/>
  <c r="E94" i="2"/>
  <c r="E91" i="2"/>
  <c r="E90" i="2"/>
  <c r="E89" i="2"/>
  <c r="E88" i="2"/>
  <c r="E86" i="2"/>
  <c r="E85" i="2"/>
  <c r="E83" i="2"/>
  <c r="E82" i="2"/>
  <c r="E80" i="2"/>
  <c r="E79" i="2"/>
  <c r="E77" i="2"/>
  <c r="E76" i="2"/>
  <c r="E75" i="2"/>
  <c r="E74" i="2"/>
  <c r="E73" i="2"/>
  <c r="E71" i="2"/>
  <c r="E70" i="2"/>
  <c r="E68" i="2"/>
  <c r="E67" i="2"/>
  <c r="E65" i="2"/>
  <c r="E64" i="2"/>
  <c r="E63" i="2"/>
  <c r="E62" i="2"/>
  <c r="E58" i="2"/>
  <c r="E57" i="2"/>
  <c r="E55" i="2"/>
  <c r="E53" i="2"/>
  <c r="E52" i="2"/>
  <c r="E51" i="2"/>
  <c r="E50" i="2"/>
  <c r="E48" i="2"/>
  <c r="E47" i="2"/>
  <c r="E46" i="2"/>
  <c r="E45" i="2"/>
  <c r="E42" i="2"/>
  <c r="E41" i="2"/>
  <c r="E31" i="2"/>
  <c r="E30" i="2"/>
  <c r="E29" i="2"/>
  <c r="E28" i="2"/>
  <c r="E27" i="2"/>
  <c r="E26" i="2"/>
  <c r="E25" i="2"/>
  <c r="E24" i="2"/>
  <c r="E21" i="2"/>
  <c r="E20" i="2"/>
  <c r="E19" i="2"/>
  <c r="E17" i="2"/>
  <c r="E16" i="2"/>
  <c r="E15" i="2"/>
  <c r="E13" i="2"/>
  <c r="E12" i="2"/>
  <c r="E11" i="2"/>
  <c r="E10" i="2"/>
  <c r="E9" i="2"/>
  <c r="E8" i="2"/>
  <c r="E7" i="2"/>
  <c r="E6" i="2"/>
  <c r="E23" i="2" l="1"/>
  <c r="E146" i="2"/>
  <c r="E14" i="2"/>
  <c r="E93" i="2"/>
  <c r="E66" i="2"/>
  <c r="E99" i="2"/>
  <c r="E33" i="2"/>
  <c r="E111" i="2"/>
  <c r="E173" i="2"/>
  <c r="E182" i="2"/>
  <c r="E189" i="2"/>
  <c r="E203" i="2"/>
  <c r="E226" i="2"/>
  <c r="E246" i="2"/>
  <c r="E197" i="2"/>
  <c r="E121" i="2"/>
  <c r="E163" i="2"/>
  <c r="E221" i="2"/>
  <c r="E49" i="2"/>
  <c r="E56" i="2"/>
  <c r="E72" i="2"/>
  <c r="E81" i="2"/>
  <c r="E87" i="2"/>
  <c r="E155" i="2"/>
  <c r="E212" i="2"/>
  <c r="E238" i="2"/>
</calcChain>
</file>

<file path=xl/sharedStrings.xml><?xml version="1.0" encoding="utf-8"?>
<sst xmlns="http://schemas.openxmlformats.org/spreadsheetml/2006/main" count="769" uniqueCount="493">
  <si>
    <t>B¶ng kª bao gãi KHUNG kÌo THÐP</t>
  </si>
  <si>
    <t>C«ng tr×nh: DµN M¸I S¢N VËN ®éng ®µ l¹t</t>
  </si>
  <si>
    <t>TT</t>
  </si>
  <si>
    <t>Tên kèo</t>
  </si>
  <si>
    <t>Số Lượng</t>
  </si>
  <si>
    <t>Tổng Khối
 lượng (kg)</t>
  </si>
  <si>
    <t>Ghi chú</t>
  </si>
  <si>
    <t>SF-1A</t>
  </si>
  <si>
    <t>Xe 1</t>
  </si>
  <si>
    <t>SF-1B</t>
  </si>
  <si>
    <t>SF-2A</t>
  </si>
  <si>
    <t>K9-1</t>
  </si>
  <si>
    <t>K9-2</t>
  </si>
  <si>
    <t>K9-4</t>
  </si>
  <si>
    <t>K9-5</t>
  </si>
  <si>
    <t>K9-6</t>
  </si>
  <si>
    <t>Tổng</t>
  </si>
  <si>
    <t>SF-2B</t>
  </si>
  <si>
    <t>Xe 2</t>
  </si>
  <si>
    <t>K9-3</t>
  </si>
  <si>
    <t>K9-7</t>
  </si>
  <si>
    <t>K9-8</t>
  </si>
  <si>
    <t>K8-4</t>
  </si>
  <si>
    <t>K8-3</t>
  </si>
  <si>
    <t>K8-8</t>
  </si>
  <si>
    <t>SF-3A</t>
  </si>
  <si>
    <t>Xe 3</t>
  </si>
  <si>
    <t>SF-4A</t>
  </si>
  <si>
    <t>SF-5A</t>
  </si>
  <si>
    <t>SF-6A</t>
  </si>
  <si>
    <t>K7-3</t>
  </si>
  <si>
    <t>K8-5</t>
  </si>
  <si>
    <t>K8-1</t>
  </si>
  <si>
    <t>K8-2</t>
  </si>
  <si>
    <t xml:space="preserve">                                     Ngày 14 tháng 12 năm 2020</t>
  </si>
  <si>
    <t xml:space="preserve">         DuyÖt                                     TPKT                             KiÓm so¸t                              Ng­êi lËp</t>
  </si>
  <si>
    <t xml:space="preserve">   Bïi Thanh TuÖ                      §µo ViÖt NghÜa                                                              Nguyễn Văn ¦íc</t>
  </si>
  <si>
    <t>SF-3B</t>
  </si>
  <si>
    <t>Xe 4</t>
  </si>
  <si>
    <t>SF-C1</t>
  </si>
  <si>
    <t>K8-7</t>
  </si>
  <si>
    <t>K6-1</t>
  </si>
  <si>
    <t>K6-3</t>
  </si>
  <si>
    <t>K7-1</t>
  </si>
  <si>
    <t>K7-2</t>
  </si>
  <si>
    <t>SF-4B</t>
  </si>
  <si>
    <t>Xe 5</t>
  </si>
  <si>
    <t>K6-2</t>
  </si>
  <si>
    <t>K6-4</t>
  </si>
  <si>
    <t>K7-5</t>
  </si>
  <si>
    <t>K7-4</t>
  </si>
  <si>
    <t>K5-1</t>
  </si>
  <si>
    <t>Xe 6</t>
  </si>
  <si>
    <t>K5-2</t>
  </si>
  <si>
    <t>K6-7</t>
  </si>
  <si>
    <t>K7-7</t>
  </si>
  <si>
    <t>SF-C2</t>
  </si>
  <si>
    <t>SF-C3</t>
  </si>
  <si>
    <t>SF-C4</t>
  </si>
  <si>
    <t>SF-5B</t>
  </si>
  <si>
    <t>Xe 7</t>
  </si>
  <si>
    <t>K6-5</t>
  </si>
  <si>
    <t>K4-1</t>
  </si>
  <si>
    <t>K4-2</t>
  </si>
  <si>
    <t>SF-C5</t>
  </si>
  <si>
    <t>Xe 8</t>
  </si>
  <si>
    <t>SF-C6</t>
  </si>
  <si>
    <t>SF-C7</t>
  </si>
  <si>
    <t>K5-4</t>
  </si>
  <si>
    <t>K5-5</t>
  </si>
  <si>
    <t>K3-1</t>
  </si>
  <si>
    <t>K3-2</t>
  </si>
  <si>
    <t>SF-6B</t>
  </si>
  <si>
    <t>Xe 9</t>
  </si>
  <si>
    <t>K4-4</t>
  </si>
  <si>
    <t>K4-5</t>
  </si>
  <si>
    <t>K2-1</t>
  </si>
  <si>
    <t>K2-2</t>
  </si>
  <si>
    <t>SF-7B</t>
  </si>
  <si>
    <t>Xe 10</t>
  </si>
  <si>
    <t>K1-1</t>
  </si>
  <si>
    <t>K1-2</t>
  </si>
  <si>
    <t>K3-4</t>
  </si>
  <si>
    <t>K3-5</t>
  </si>
  <si>
    <t>K2-6</t>
  </si>
  <si>
    <t>Xe 11</t>
  </si>
  <si>
    <t>K1-5</t>
  </si>
  <si>
    <t>SF-7A</t>
  </si>
  <si>
    <t>K1A-1</t>
  </si>
  <si>
    <t>Xe 12</t>
  </si>
  <si>
    <t>K1A-3</t>
  </si>
  <si>
    <t>SF-C8</t>
  </si>
  <si>
    <t>SF-8.1</t>
  </si>
  <si>
    <t>SF-8.2</t>
  </si>
  <si>
    <t>SF-8.3</t>
  </si>
  <si>
    <t>SF-8.5</t>
  </si>
  <si>
    <t>SF-C9</t>
  </si>
  <si>
    <t>SF-C9.1</t>
  </si>
  <si>
    <t>SF-C9.2</t>
  </si>
  <si>
    <t>SF-C9.3</t>
  </si>
  <si>
    <t>K1A-2</t>
  </si>
  <si>
    <t>Xe 13</t>
  </si>
  <si>
    <t>SF-8.6</t>
  </si>
  <si>
    <t>K1-3</t>
  </si>
  <si>
    <t>K1-4</t>
  </si>
  <si>
    <t>K2-3</t>
  </si>
  <si>
    <t>K3-3</t>
  </si>
  <si>
    <t>K4-3</t>
  </si>
  <si>
    <t>K5-3</t>
  </si>
  <si>
    <t>K5-6</t>
  </si>
  <si>
    <t>K2-4</t>
  </si>
  <si>
    <t>K2-5</t>
  </si>
  <si>
    <t>K3-6</t>
  </si>
  <si>
    <t>K4-6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</si>
  <si>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</si>
  <si>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</si>
  <si>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</si>
  <si>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</si>
  <si>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</si>
  <si>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</si>
  <si>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</si>
  <si>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</si>
  <si>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</si>
  <si>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</si>
  <si>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</si>
  <si>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</si>
  <si>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</si>
  <si>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</si>
  <si>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SF_9A</t>
  </si>
  <si>
    <t>SF_9B</t>
  </si>
  <si>
    <t>SF_9C</t>
  </si>
  <si>
    <t>SF_9D</t>
  </si>
  <si>
    <t>SF_9E</t>
  </si>
  <si>
    <t>Bích nối 1 (BN1)</t>
  </si>
  <si>
    <t>Bích nối 2 (BN2)</t>
  </si>
  <si>
    <t>SF-1A1</t>
  </si>
  <si>
    <t>Xe 15</t>
  </si>
  <si>
    <t>SF-1B1</t>
  </si>
  <si>
    <t>SF-2A1</t>
  </si>
  <si>
    <t>K10-1</t>
  </si>
  <si>
    <t>K10-2</t>
  </si>
  <si>
    <t>K10-4</t>
  </si>
  <si>
    <t>K10-5</t>
  </si>
  <si>
    <t>K10-6</t>
  </si>
  <si>
    <t>SF-2B1</t>
  </si>
  <si>
    <t>Xe 16</t>
  </si>
  <si>
    <t>K10-3</t>
  </si>
  <si>
    <t>K10-7</t>
  </si>
  <si>
    <t>K10-8</t>
  </si>
  <si>
    <t>K11-4</t>
  </si>
  <si>
    <t>K11-3</t>
  </si>
  <si>
    <t>K11-8</t>
  </si>
  <si>
    <t>SF-3A1</t>
  </si>
  <si>
    <t>Xe 17</t>
  </si>
  <si>
    <t>SF-4A1</t>
  </si>
  <si>
    <t>SF-5A1</t>
  </si>
  <si>
    <t>SF-6A1</t>
  </si>
  <si>
    <t>K12-3</t>
  </si>
  <si>
    <t>K11-5</t>
  </si>
  <si>
    <t>K11-1</t>
  </si>
  <si>
    <t>K11-2</t>
  </si>
  <si>
    <t>SF-3B1</t>
  </si>
  <si>
    <t>Xe 18</t>
  </si>
  <si>
    <t>SF-C1A</t>
  </si>
  <si>
    <t>K11-7</t>
  </si>
  <si>
    <t>K13-1</t>
  </si>
  <si>
    <t>K13-3</t>
  </si>
  <si>
    <t>K12-1</t>
  </si>
  <si>
    <t>K12-2</t>
  </si>
  <si>
    <t>SF-4B1</t>
  </si>
  <si>
    <t>Xe 19</t>
  </si>
  <si>
    <t>K13-2</t>
  </si>
  <si>
    <t>K13-4</t>
  </si>
  <si>
    <t>K12-5</t>
  </si>
  <si>
    <t>K12-4</t>
  </si>
  <si>
    <t>K14-1</t>
  </si>
  <si>
    <t>Xe 20</t>
  </si>
  <si>
    <t>K14-2</t>
  </si>
  <si>
    <t>K13-7</t>
  </si>
  <si>
    <t>K12-7</t>
  </si>
  <si>
    <t>SF-C2A</t>
  </si>
  <si>
    <t>SF-C3A</t>
  </si>
  <si>
    <t>SF-C4A</t>
  </si>
  <si>
    <t>SF-5B1</t>
  </si>
  <si>
    <t>Xe 21</t>
  </si>
  <si>
    <t>K13-5</t>
  </si>
  <si>
    <t>K15-1</t>
  </si>
  <si>
    <t>K15-2</t>
  </si>
  <si>
    <t>SF-C5A</t>
  </si>
  <si>
    <t>Xe 22</t>
  </si>
  <si>
    <t>SF-C6A</t>
  </si>
  <si>
    <t>SF-C7A</t>
  </si>
  <si>
    <t>K14-4</t>
  </si>
  <si>
    <t>K14-5</t>
  </si>
  <si>
    <t>K16-1</t>
  </si>
  <si>
    <t>K16-2</t>
  </si>
  <si>
    <t>SF-6B1</t>
  </si>
  <si>
    <t>Xe 23</t>
  </si>
  <si>
    <t>K15-4</t>
  </si>
  <si>
    <t>K15-5</t>
  </si>
  <si>
    <t>K17-1</t>
  </si>
  <si>
    <t>K17-2</t>
  </si>
  <si>
    <t>SF-7B1</t>
  </si>
  <si>
    <t>Xe 24</t>
  </si>
  <si>
    <t>K18-1</t>
  </si>
  <si>
    <t>K18-2</t>
  </si>
  <si>
    <t>K16-4</t>
  </si>
  <si>
    <t>K16-5</t>
  </si>
  <si>
    <t>K17-6</t>
  </si>
  <si>
    <t>Xe 25</t>
  </si>
  <si>
    <t>K18-5</t>
  </si>
  <si>
    <t>SF-7A1</t>
  </si>
  <si>
    <t>K18A-1</t>
  </si>
  <si>
    <t>K18A-3</t>
  </si>
  <si>
    <t>SF-C8A</t>
  </si>
  <si>
    <t>SF-8.1A</t>
  </si>
  <si>
    <t>SF-8.2A</t>
  </si>
  <si>
    <t>SF-8.3A</t>
  </si>
  <si>
    <t>SF-8.5A</t>
  </si>
  <si>
    <t>SF-C9A</t>
  </si>
  <si>
    <t>SF-C9.1A</t>
  </si>
  <si>
    <t>SF-C9.2A</t>
  </si>
  <si>
    <t>SF-C9.3A</t>
  </si>
  <si>
    <t>K18A-2</t>
  </si>
  <si>
    <t>Xe 27</t>
  </si>
  <si>
    <t>SF-8.6A</t>
  </si>
  <si>
    <t>K18-3</t>
  </si>
  <si>
    <t>K18-4</t>
  </si>
  <si>
    <t>K17-3</t>
  </si>
  <si>
    <t>K16-3</t>
  </si>
  <si>
    <t>K15-3</t>
  </si>
  <si>
    <t>K14-3</t>
  </si>
  <si>
    <t>K14-6</t>
  </si>
  <si>
    <t>K17-4</t>
  </si>
  <si>
    <t>K16-6</t>
  </si>
  <si>
    <t>K15-6</t>
  </si>
  <si>
    <t>Dự kiến ngày sản xuất xong</t>
  </si>
  <si>
    <t>Tình trạng hàng</t>
  </si>
  <si>
    <t>Ví dụ: Chưa xong</t>
  </si>
  <si>
    <t>VD: 15/2/21</t>
  </si>
  <si>
    <t>Hàng đã sơn hoàn thiện; đã hàn xong chờ sơn, chưa xong</t>
  </si>
  <si>
    <t>VD: Đã sơn hoàn thiện</t>
  </si>
  <si>
    <t>VD: Đã hàn hoàn thiện, chờ sơn</t>
  </si>
  <si>
    <t>VD: 10/2/21</t>
  </si>
  <si>
    <t>Xà Gồ (1 nửa số lượng)</t>
  </si>
  <si>
    <t>~11583</t>
  </si>
  <si>
    <t>Máng nước + phụ kiện
(1 nửa số lượng)</t>
  </si>
  <si>
    <t>Lập là đỡ máng nước</t>
  </si>
  <si>
    <t>Tôn diềm</t>
  </si>
  <si>
    <t>Thanh L75x75x3
(đỡ máng nước + đỡ diềm)</t>
  </si>
  <si>
    <t>Kích thước
 (dài, rộng, cao)
(m)</t>
  </si>
  <si>
    <t>Các cấu kiện ưu tiên xếp đứng</t>
  </si>
  <si>
    <t>Khối lượng/
1 Cấu kiện
 (kg)</t>
  </si>
  <si>
    <t>I. KHUNG THÉP</t>
  </si>
  <si>
    <t>Tên khung</t>
  </si>
  <si>
    <t>Khung K1-5-1</t>
  </si>
  <si>
    <t>Khung K1-5-2</t>
  </si>
  <si>
    <t>7.1 x 0.6 x 2.96</t>
  </si>
  <si>
    <t>5.5 x 0.6 x 2.75</t>
  </si>
  <si>
    <t>Khung K1-4</t>
  </si>
  <si>
    <t>Khung K1-1</t>
  </si>
  <si>
    <t>Khung K1-2</t>
  </si>
  <si>
    <t>Khung K1-3</t>
  </si>
  <si>
    <t>3.63 x 0.6 x 0.6</t>
  </si>
  <si>
    <t>1.3x 0.6 x 0.6</t>
  </si>
  <si>
    <t>1.73 x 2.1 x 0.6</t>
  </si>
  <si>
    <t>2.3 x 1.6 x 0.6</t>
  </si>
  <si>
    <t>Khung K2-1</t>
  </si>
  <si>
    <t>Khung K2-2</t>
  </si>
  <si>
    <t>Khung K2-3</t>
  </si>
  <si>
    <t>Khung K2-4</t>
  </si>
  <si>
    <t>Khung K2-5</t>
  </si>
  <si>
    <t>Khung K2-6-1</t>
  </si>
  <si>
    <t>Khung K2-6-2</t>
  </si>
  <si>
    <t>1.9 x 1.8 x 0.6</t>
  </si>
  <si>
    <t>2.6 x 2.4 x 0.6</t>
  </si>
  <si>
    <t>3.3 x 0.6 x 0.6</t>
  </si>
  <si>
    <t>8.6 x 0.6 x 2.1</t>
  </si>
  <si>
    <t>7.5 x 0.6 x 2.4</t>
  </si>
  <si>
    <t>7.01 x 0.6 x 3.03</t>
  </si>
  <si>
    <t>5.1 x 0.6 x 2.73</t>
  </si>
  <si>
    <t>Khung K3-1</t>
  </si>
  <si>
    <t>Khung K3-2</t>
  </si>
  <si>
    <t>Khung K3-3</t>
  </si>
  <si>
    <t>Khung K3-5</t>
  </si>
  <si>
    <t>Khung K3-6</t>
  </si>
  <si>
    <t>Khung K3-4-1</t>
  </si>
  <si>
    <t>Khung K3-4-2</t>
  </si>
  <si>
    <t>7 x 0.6 x 2.85</t>
  </si>
  <si>
    <t>2 x 2 x 0.6</t>
  </si>
  <si>
    <t>2.9 x 2.1 x 0.6</t>
  </si>
  <si>
    <t>4.4 x 0.6 x 0.6</t>
  </si>
  <si>
    <t>6.8 x 0.6 x 2.5</t>
  </si>
  <si>
    <t>8.55 x 0.6 x 2.1</t>
  </si>
  <si>
    <t>Khung K4-1</t>
  </si>
  <si>
    <t>Khung K4-2</t>
  </si>
  <si>
    <t>Khung K4-3</t>
  </si>
  <si>
    <t>Khung K4-5</t>
  </si>
  <si>
    <t>Khung K4-6</t>
  </si>
  <si>
    <t>Khung K4-4-1</t>
  </si>
  <si>
    <t>Khung K4-4-2</t>
  </si>
  <si>
    <t>2 x 1.9 x 0.6</t>
  </si>
  <si>
    <t>3.4 x 0.6 x 0.6</t>
  </si>
  <si>
    <t>7 x 0.6 x 2.8</t>
  </si>
  <si>
    <t>8 x 0.6 x 2.8</t>
  </si>
  <si>
    <t>7 x 0.6 x 2.6</t>
  </si>
  <si>
    <t>8.5 x 0.6 x 2.1</t>
  </si>
  <si>
    <t>Khung K5-1</t>
  </si>
  <si>
    <t>Khung K5-2</t>
  </si>
  <si>
    <t>Khung K5-3</t>
  </si>
  <si>
    <t>Khung K5-5</t>
  </si>
  <si>
    <t>Khung K5-6</t>
  </si>
  <si>
    <t>Khung K5-4-1</t>
  </si>
  <si>
    <t>Khung K5-4-2</t>
  </si>
  <si>
    <t>7 x 0.6 x 2.87</t>
  </si>
  <si>
    <t>9.13 x 0.6 x 2.82</t>
  </si>
  <si>
    <t>1.96 x 1.91 x 0.6</t>
  </si>
  <si>
    <t>2.9 x 2.12 x 0.6</t>
  </si>
  <si>
    <t>4.12 x 0.6 x 0.6</t>
  </si>
  <si>
    <t>6.9 x 0.6 x 2.45</t>
  </si>
  <si>
    <t>Khung K6-1</t>
  </si>
  <si>
    <t>Khung K6-2</t>
  </si>
  <si>
    <t>Khung K6-3</t>
  </si>
  <si>
    <t>Khung K6-4</t>
  </si>
  <si>
    <t>Khung K6-5-1</t>
  </si>
  <si>
    <t>Khung K6-5-2</t>
  </si>
  <si>
    <t>2 x 1.92 x 0.6</t>
  </si>
  <si>
    <t>2.3 x 1.5 x 0.6</t>
  </si>
  <si>
    <t>1.5 x 0.6 x 0.6</t>
  </si>
  <si>
    <t>1.5 x 0.6 x 0.7</t>
  </si>
  <si>
    <t>6.9 x 0.6 x 2.9</t>
  </si>
  <si>
    <t>4.9 x 0.6 x 2.74</t>
  </si>
  <si>
    <t>Khung K6-7</t>
  </si>
  <si>
    <t>9.4 x 0.6 x2.4</t>
  </si>
  <si>
    <t>Khung K7-1</t>
  </si>
  <si>
    <t>Khung K7-2</t>
  </si>
  <si>
    <t>Khung K7-3</t>
  </si>
  <si>
    <t>Khung K7-4</t>
  </si>
  <si>
    <t>Khung K7-7</t>
  </si>
  <si>
    <t>Khung K7-5-1</t>
  </si>
  <si>
    <t>Khung K7-5-2</t>
  </si>
  <si>
    <t>2.1 x 2 x 0.6</t>
  </si>
  <si>
    <t>1.2 x 0.6 x 0.6</t>
  </si>
  <si>
    <t>3.6 x 0.6 x 0.6</t>
  </si>
  <si>
    <t>7 x 0.6 x 2.7</t>
  </si>
  <si>
    <t>Khung K8-1</t>
  </si>
  <si>
    <t>Khung K8-2</t>
  </si>
  <si>
    <t>Khung K8-3</t>
  </si>
  <si>
    <t>Khung K8-4</t>
  </si>
  <si>
    <t>Khung K8-7</t>
  </si>
  <si>
    <t>Khung K8-5-1</t>
  </si>
  <si>
    <t>Khung K8-5-2</t>
  </si>
  <si>
    <t>Khung K8-8</t>
  </si>
  <si>
    <t>1.9 x 1.7 x 0.6</t>
  </si>
  <si>
    <t>2.6 x 1.6 x 0.6</t>
  </si>
  <si>
    <t>3.9 x 0.6 x 0.6</t>
  </si>
  <si>
    <t>1 x 0.6 x 0.6</t>
  </si>
  <si>
    <t>6.9 x 0.6 x 2.7</t>
  </si>
  <si>
    <t>5.5 x 0.6 x 2.8</t>
  </si>
  <si>
    <t>9.68 x 0.6 x 2.5</t>
  </si>
  <si>
    <t>Khung K9-1</t>
  </si>
  <si>
    <t>Khung K9-2</t>
  </si>
  <si>
    <t>Khung K9-3</t>
  </si>
  <si>
    <t>Khung K9-4</t>
  </si>
  <si>
    <t>Khung K9-5</t>
  </si>
  <si>
    <t>Khung K9-8</t>
  </si>
  <si>
    <t>Khung K9-6-1</t>
  </si>
  <si>
    <t>Khung K9-6-2</t>
  </si>
  <si>
    <t>1.8 x 1.6 x 0.6</t>
  </si>
  <si>
    <t>3 x 1.6 x 0.6</t>
  </si>
  <si>
    <t>4 x 0.6 x 0.6</t>
  </si>
  <si>
    <t>1.3 x 0.6 x 0.7</t>
  </si>
  <si>
    <t>6.9 x 0.6 x 2.73</t>
  </si>
  <si>
    <t>6.2 x 0.6 x 2.74</t>
  </si>
  <si>
    <t>9.66 x 0.6 x 2.6</t>
  </si>
  <si>
    <t>Khung K1A-1</t>
  </si>
  <si>
    <t>Khung K1A-2</t>
  </si>
  <si>
    <t>Khung K1A-3</t>
  </si>
  <si>
    <t>9.8 x 0.9 x 2.5</t>
  </si>
  <si>
    <t>6.9 x 1.4 x 2.5</t>
  </si>
  <si>
    <t>9.1 x 0.6 x 2.5</t>
  </si>
  <si>
    <t>6.6 x 0.6 x 2.8</t>
  </si>
  <si>
    <t>7.6 x 0.3 x 2.6</t>
  </si>
  <si>
    <t>SF-10A</t>
  </si>
  <si>
    <t>SF-10A1</t>
  </si>
  <si>
    <t>SF-10B</t>
  </si>
  <si>
    <t>SF-10B1</t>
  </si>
  <si>
    <t>SF-10C</t>
  </si>
  <si>
    <t>SF-10C1</t>
  </si>
  <si>
    <t>Khối lượng/cấu kiện
(kg)</t>
  </si>
  <si>
    <t>3.8 x 0.3 x 2.4</t>
  </si>
  <si>
    <t>1.9 x 0.3 x 2.2</t>
  </si>
  <si>
    <t>3.6 x 0.3 x 2.2</t>
  </si>
  <si>
    <t>3.5 x 0.3 x 2.2</t>
  </si>
  <si>
    <t>3.5 x 0.3 x 2.3</t>
  </si>
  <si>
    <t>7.7 x 0.3 x 2.6</t>
  </si>
  <si>
    <t>Khung K18-1</t>
  </si>
  <si>
    <t>Khung K17-1</t>
  </si>
  <si>
    <t>Khung K16-1</t>
  </si>
  <si>
    <t>Khung K16-3</t>
  </si>
  <si>
    <t>Khung K18-2</t>
  </si>
  <si>
    <t>Khung K18-3</t>
  </si>
  <si>
    <t>Khung K18-4</t>
  </si>
  <si>
    <t>Khung K18A-1</t>
  </si>
  <si>
    <t>Khung K18A-2</t>
  </si>
  <si>
    <t>Khung K18A-3</t>
  </si>
  <si>
    <t>Khung K18-5-2</t>
  </si>
  <si>
    <t>Khung K18-5-1</t>
  </si>
  <si>
    <t>Khung K17-2</t>
  </si>
  <si>
    <t>Khung K17-3</t>
  </si>
  <si>
    <t>Khung K17-4</t>
  </si>
  <si>
    <t>Khung K17-5</t>
  </si>
  <si>
    <t>Khung K17-6-2</t>
  </si>
  <si>
    <t>Khung K17-6-1</t>
  </si>
  <si>
    <t>Khung K16-4-1</t>
  </si>
  <si>
    <t>Khung K16-4-2</t>
  </si>
  <si>
    <t>Khung K16-2</t>
  </si>
  <si>
    <t>Khung K16-6</t>
  </si>
  <si>
    <t>Khung K16-5</t>
  </si>
  <si>
    <t>Khung K15-5</t>
  </si>
  <si>
    <t>Khung K15-4-1</t>
  </si>
  <si>
    <t>Khung K15-4-2</t>
  </si>
  <si>
    <t>Khung K15-1</t>
  </si>
  <si>
    <t>Khung K15-2</t>
  </si>
  <si>
    <t>Khung K15-3</t>
  </si>
  <si>
    <t>Khung K15-6</t>
  </si>
  <si>
    <t>Khung K14-5</t>
  </si>
  <si>
    <t>Khung K14-4-1</t>
  </si>
  <si>
    <t>Khung K14-4-2</t>
  </si>
  <si>
    <t>Khung K14-1</t>
  </si>
  <si>
    <t>Khung K14-2</t>
  </si>
  <si>
    <t>Khung K14-3</t>
  </si>
  <si>
    <t>Khung K14-6</t>
  </si>
  <si>
    <t>Khung K13-7</t>
  </si>
  <si>
    <t>Khung K13-5-2</t>
  </si>
  <si>
    <t>Khung K13-5-1</t>
  </si>
  <si>
    <t>Khung K13-1</t>
  </si>
  <si>
    <t>Khung K13-2</t>
  </si>
  <si>
    <t>Khung K13-3</t>
  </si>
  <si>
    <t>Khung K13-4</t>
  </si>
  <si>
    <t>Khung K12-1</t>
  </si>
  <si>
    <t>Khung K12-2</t>
  </si>
  <si>
    <t>Khung K12-3</t>
  </si>
  <si>
    <t>Khung K12-4</t>
  </si>
  <si>
    <t>Khung K12-7</t>
  </si>
  <si>
    <t>Khung K12-5-1</t>
  </si>
  <si>
    <t>Khung K12-5-2</t>
  </si>
  <si>
    <t>Khung K11-5-2</t>
  </si>
  <si>
    <t>Khung K11-1</t>
  </si>
  <si>
    <t>Khung K11-2</t>
  </si>
  <si>
    <t>Khung K11-3</t>
  </si>
  <si>
    <t>Khung K11-4</t>
  </si>
  <si>
    <t>Khung K11-8</t>
  </si>
  <si>
    <t>Khung K11-7</t>
  </si>
  <si>
    <t>Khung K11-5-1</t>
  </si>
  <si>
    <t>Khung K10-6-1</t>
  </si>
  <si>
    <t>Khung K10-6-2</t>
  </si>
  <si>
    <t>Khung K10-1</t>
  </si>
  <si>
    <t>Khung K10-2</t>
  </si>
  <si>
    <t>Khung K10-3</t>
  </si>
  <si>
    <t>Khung K10-4</t>
  </si>
  <si>
    <t>Khung K10-5</t>
  </si>
  <si>
    <t>Khung K10-8</t>
  </si>
  <si>
    <t>II. Thanh giăng, bản mã giằng.</t>
  </si>
  <si>
    <t>Khối lượng/
1 Cấu kiện (kg)</t>
  </si>
  <si>
    <t>Dài 
(m)</t>
  </si>
  <si>
    <t>K6-6</t>
  </si>
  <si>
    <t>K7-6</t>
  </si>
  <si>
    <t>K8-6</t>
  </si>
  <si>
    <t>K13-6</t>
  </si>
  <si>
    <t>K12-6</t>
  </si>
  <si>
    <t>K11-6</t>
  </si>
  <si>
    <t>K17-5</t>
  </si>
  <si>
    <t>Bulông liên kết các loại</t>
  </si>
  <si>
    <t>Bulông neo</t>
  </si>
  <si>
    <t>Xe 28</t>
  </si>
  <si>
    <t xml:space="preserve">Xe 26
</t>
  </si>
  <si>
    <t>Khung K6-6</t>
  </si>
  <si>
    <t>Khung K7-6</t>
  </si>
  <si>
    <t>Khung K8-6</t>
  </si>
  <si>
    <t>Khung K9-7</t>
  </si>
  <si>
    <t>Khung K13-6</t>
  </si>
  <si>
    <t>Khung K12-6</t>
  </si>
  <si>
    <t>Khung K11-6</t>
  </si>
  <si>
    <t>Khung K10-7</t>
  </si>
  <si>
    <t>11 x 0.6 x 2.4</t>
  </si>
  <si>
    <t>9.6 x 0.6 x 2.45</t>
  </si>
  <si>
    <t>(Phương án xếp xe dự tính cho khổ lòng xe dài x rộng x cao là 10.2x2.35x2.8 m)
(Xe 29,30 xếp xe khổ lòng xe ài x rộng x cao là 12x2.35x2.69 m)
(Phương án xếp theo xe có thể thay đổi theo thực tế)</t>
  </si>
  <si>
    <t xml:space="preserve">
</t>
  </si>
  <si>
    <r>
      <t xml:space="preserve">cấu kiện liên kết khung thép
dài </t>
    </r>
    <r>
      <rPr>
        <sz val="12"/>
        <rFont val="Calibri"/>
        <family val="2"/>
      </rPr>
      <t>≥</t>
    </r>
    <r>
      <rPr>
        <sz val="12"/>
        <rFont val="Times New Roman"/>
        <family val="1"/>
      </rPr>
      <t>11m</t>
    </r>
  </si>
  <si>
    <t>Xe 30
(khung kèo 
xếp nằm ngang)</t>
  </si>
  <si>
    <t>Xe 29
(khung kèo 
xếp nằm ngang)</t>
  </si>
  <si>
    <t>Xe 14, 
khung kèo 
xếp nằm ngang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</si>
</sst>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.VnArialH"/>
      <family val="2"/>
    </font>
    <font>
      <sz val="10"/>
      <color rgb="FFFF0000"/>
      <name val="Arial"/>
      <family val="2"/>
    </font>
    <font>
      <sz val="12"/>
      <name val=".VnArialH"/>
      <family val="2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.VnTime"/>
      <family val="2"/>
    </font>
    <font>
      <sz val="11"/>
      <name val=".VnTime"/>
      <family val="2"/>
    </font>
    <font>
      <sz val="12"/>
      <name val=".VnTime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name val="Times New Roman"/>
      <family val="1"/>
    </font>
    <font>
      <b/>
      <sz val="12"/>
      <name val=".VnTime"/>
      <family val="2"/>
    </font>
    <font>
      <b/>
      <sz val="14"/>
      <name val=".VnArialH"/>
      <family val="2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2" applyFont="1" applyBorder="1"/>
    <xf numFmtId="0" fontId="7" fillId="0" borderId="2" xfId="2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/>
    </xf>
    <xf numFmtId="0" fontId="8" fillId="0" borderId="3" xfId="2" applyFont="1" applyBorder="1" applyAlignment="1">
      <alignment horizontal="left" vertical="center"/>
    </xf>
    <xf numFmtId="164" fontId="8" fillId="0" borderId="3" xfId="1" applyNumberFormat="1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left" vertical="center"/>
    </xf>
    <xf numFmtId="164" fontId="8" fillId="0" borderId="0" xfId="1" applyNumberFormat="1" applyFont="1" applyBorder="1" applyAlignment="1">
      <alignment horizontal="center" vertical="center"/>
    </xf>
    <xf numFmtId="164" fontId="7" fillId="0" borderId="0" xfId="3" applyNumberFormat="1" applyFont="1" applyBorder="1" applyAlignment="1">
      <alignment horizontal="center" vertical="center"/>
    </xf>
    <xf numFmtId="43" fontId="8" fillId="0" borderId="0" xfId="3" applyFont="1" applyBorder="1" applyAlignment="1">
      <alignment horizontal="center" vertical="center"/>
    </xf>
    <xf numFmtId="0" fontId="9" fillId="0" borderId="0" xfId="2" applyFont="1" applyAlignment="1"/>
    <xf numFmtId="0" fontId="9" fillId="0" borderId="0" xfId="2" applyFont="1"/>
    <xf numFmtId="0" fontId="10" fillId="0" borderId="0" xfId="2" applyFont="1"/>
    <xf numFmtId="0" fontId="10" fillId="0" borderId="0" xfId="2" applyFont="1" applyFill="1" applyBorder="1" applyAlignment="1">
      <alignment horizontal="center" vertical="center"/>
    </xf>
    <xf numFmtId="0" fontId="11" fillId="0" borderId="0" xfId="2" applyFont="1" applyFill="1" applyBorder="1"/>
    <xf numFmtId="0" fontId="8" fillId="0" borderId="2" xfId="2" applyFont="1" applyBorder="1" applyAlignment="1">
      <alignment horizontal="left" vertical="center"/>
    </xf>
    <xf numFmtId="164" fontId="8" fillId="0" borderId="2" xfId="1" applyNumberFormat="1" applyFont="1" applyBorder="1" applyAlignment="1">
      <alignment horizontal="center" vertical="center"/>
    </xf>
    <xf numFmtId="164" fontId="8" fillId="0" borderId="2" xfId="3" applyNumberFormat="1" applyFont="1" applyBorder="1" applyAlignment="1">
      <alignment horizontal="center" vertical="center"/>
    </xf>
    <xf numFmtId="1" fontId="8" fillId="0" borderId="2" xfId="2" applyNumberFormat="1" applyFont="1" applyBorder="1" applyAlignment="1">
      <alignment horizontal="right" vertical="center"/>
    </xf>
    <xf numFmtId="165" fontId="8" fillId="0" borderId="2" xfId="1" applyNumberFormat="1" applyFont="1" applyBorder="1" applyAlignment="1">
      <alignment horizontal="center" vertical="center"/>
    </xf>
    <xf numFmtId="165" fontId="8" fillId="0" borderId="3" xfId="1" applyNumberFormat="1" applyFont="1" applyBorder="1" applyAlignment="1">
      <alignment horizontal="center" vertical="center"/>
    </xf>
    <xf numFmtId="0" fontId="8" fillId="0" borderId="0" xfId="2" applyFont="1" applyAlignment="1">
      <alignment vertical="center"/>
    </xf>
    <xf numFmtId="165" fontId="8" fillId="0" borderId="0" xfId="3" applyNumberFormat="1" applyFont="1" applyAlignment="1">
      <alignment vertical="center"/>
    </xf>
    <xf numFmtId="43" fontId="8" fillId="0" borderId="0" xfId="3" applyFont="1" applyAlignment="1">
      <alignment vertical="center"/>
    </xf>
    <xf numFmtId="0" fontId="5" fillId="2" borderId="1" xfId="2" applyFont="1" applyFill="1" applyBorder="1" applyAlignment="1">
      <alignment horizontal="center" vertical="center" wrapText="1"/>
    </xf>
    <xf numFmtId="165" fontId="7" fillId="3" borderId="2" xfId="3" applyNumberFormat="1" applyFont="1" applyFill="1" applyBorder="1" applyAlignment="1">
      <alignment horizontal="center" vertical="center" wrapText="1"/>
    </xf>
    <xf numFmtId="164" fontId="7" fillId="0" borderId="2" xfId="3" applyNumberFormat="1" applyFont="1" applyBorder="1" applyAlignment="1">
      <alignment horizontal="center" vertical="center"/>
    </xf>
    <xf numFmtId="164" fontId="12" fillId="0" borderId="2" xfId="3" applyNumberFormat="1" applyFont="1" applyBorder="1" applyAlignment="1">
      <alignment horizontal="center" vertical="center"/>
    </xf>
    <xf numFmtId="164" fontId="12" fillId="0" borderId="2" xfId="3" applyNumberFormat="1" applyFont="1" applyBorder="1" applyAlignment="1">
      <alignment horizontal="center" vertical="center" wrapText="1"/>
    </xf>
    <xf numFmtId="0" fontId="8" fillId="0" borderId="2" xfId="2" applyFont="1" applyBorder="1" applyAlignment="1">
      <alignment vertical="center"/>
    </xf>
    <xf numFmtId="165" fontId="8" fillId="0" borderId="2" xfId="3" applyNumberFormat="1" applyFont="1" applyBorder="1" applyAlignment="1">
      <alignment vertical="center"/>
    </xf>
    <xf numFmtId="0" fontId="8" fillId="0" borderId="2" xfId="2" applyFont="1" applyBorder="1" applyAlignment="1">
      <alignment horizontal="right" vertical="center"/>
    </xf>
    <xf numFmtId="0" fontId="8" fillId="0" borderId="2" xfId="2" applyFont="1" applyBorder="1" applyAlignment="1">
      <alignment vertical="center" wrapText="1"/>
    </xf>
    <xf numFmtId="164" fontId="8" fillId="0" borderId="2" xfId="3" applyNumberFormat="1" applyFont="1" applyBorder="1" applyAlignment="1">
      <alignment vertical="center"/>
    </xf>
    <xf numFmtId="164" fontId="7" fillId="0" borderId="2" xfId="3" applyNumberFormat="1" applyFont="1" applyBorder="1" applyAlignment="1">
      <alignment vertical="center"/>
    </xf>
    <xf numFmtId="43" fontId="8" fillId="0" borderId="2" xfId="3" applyFont="1" applyBorder="1" applyAlignment="1">
      <alignment vertical="center"/>
    </xf>
    <xf numFmtId="164" fontId="8" fillId="0" borderId="3" xfId="3" applyNumberFormat="1" applyFont="1" applyBorder="1" applyAlignment="1">
      <alignment horizontal="center" vertical="center"/>
    </xf>
    <xf numFmtId="43" fontId="8" fillId="0" borderId="3" xfId="3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43" fontId="8" fillId="0" borderId="2" xfId="3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165" fontId="7" fillId="0" borderId="4" xfId="3" applyNumberFormat="1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43" fontId="8" fillId="0" borderId="2" xfId="3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164" fontId="8" fillId="0" borderId="6" xfId="3" applyNumberFormat="1" applyFont="1" applyBorder="1" applyAlignment="1">
      <alignment horizontal="center" vertical="center"/>
    </xf>
    <xf numFmtId="0" fontId="14" fillId="0" borderId="0" xfId="2" applyFont="1" applyAlignment="1"/>
    <xf numFmtId="0" fontId="9" fillId="0" borderId="0" xfId="2" applyFont="1" applyAlignment="1">
      <alignment horizontal="left"/>
    </xf>
    <xf numFmtId="164" fontId="9" fillId="0" borderId="0" xfId="1" applyNumberFormat="1" applyFont="1" applyAlignment="1"/>
    <xf numFmtId="0" fontId="15" fillId="0" borderId="0" xfId="2" applyFont="1" applyFill="1" applyBorder="1" applyAlignment="1"/>
    <xf numFmtId="164" fontId="7" fillId="0" borderId="2" xfId="1" applyNumberFormat="1" applyFont="1" applyBorder="1" applyAlignment="1">
      <alignment horizontal="center" vertical="center" wrapText="1"/>
    </xf>
    <xf numFmtId="0" fontId="13" fillId="0" borderId="3" xfId="2" applyFont="1" applyBorder="1" applyAlignment="1">
      <alignment horizontal="center" vertical="center"/>
    </xf>
    <xf numFmtId="164" fontId="13" fillId="0" borderId="3" xfId="2" applyNumberFormat="1" applyFont="1" applyBorder="1" applyAlignment="1">
      <alignment horizontal="center" vertical="center"/>
    </xf>
    <xf numFmtId="165" fontId="8" fillId="0" borderId="2" xfId="3" applyNumberFormat="1" applyFont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164" fontId="8" fillId="3" borderId="2" xfId="3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vertical="center"/>
    </xf>
    <xf numFmtId="165" fontId="8" fillId="3" borderId="2" xfId="3" applyNumberFormat="1" applyFont="1" applyFill="1" applyBorder="1" applyAlignment="1">
      <alignment vertical="center"/>
    </xf>
    <xf numFmtId="0" fontId="8" fillId="3" borderId="3" xfId="2" applyFont="1" applyFill="1" applyBorder="1" applyAlignment="1">
      <alignment horizontal="center" vertical="center"/>
    </xf>
    <xf numFmtId="164" fontId="8" fillId="3" borderId="3" xfId="1" applyNumberFormat="1" applyFont="1" applyFill="1" applyBorder="1" applyAlignment="1">
      <alignment horizontal="center" vertical="center"/>
    </xf>
    <xf numFmtId="43" fontId="8" fillId="0" borderId="2" xfId="3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5" fillId="2" borderId="0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164" fontId="8" fillId="0" borderId="4" xfId="3" applyNumberFormat="1" applyFont="1" applyBorder="1" applyAlignment="1">
      <alignment horizontal="center" vertical="center"/>
    </xf>
    <xf numFmtId="164" fontId="8" fillId="0" borderId="5" xfId="3" applyNumberFormat="1" applyFont="1" applyBorder="1" applyAlignment="1">
      <alignment horizontal="center" vertical="center"/>
    </xf>
    <xf numFmtId="164" fontId="8" fillId="0" borderId="3" xfId="3" applyNumberFormat="1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43" fontId="8" fillId="0" borderId="2" xfId="3" applyFont="1" applyBorder="1" applyAlignment="1">
      <alignment horizontal="center" vertical="center" wrapText="1"/>
    </xf>
    <xf numFmtId="0" fontId="7" fillId="2" borderId="2" xfId="2" applyFont="1" applyFill="1" applyBorder="1" applyAlignment="1">
      <alignment horizontal="left" wrapText="1"/>
    </xf>
    <xf numFmtId="0" fontId="8" fillId="0" borderId="3" xfId="2" applyFont="1" applyFill="1" applyBorder="1" applyAlignment="1">
      <alignment horizontal="center" vertical="center"/>
    </xf>
    <xf numFmtId="164" fontId="8" fillId="0" borderId="3" xfId="3" applyNumberFormat="1" applyFont="1" applyFill="1" applyBorder="1" applyAlignment="1">
      <alignment horizontal="center" vertical="center"/>
    </xf>
    <xf numFmtId="0" fontId="8" fillId="0" borderId="0" xfId="2" applyFont="1" applyFill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164" fontId="7" fillId="0" borderId="2" xfId="1" applyNumberFormat="1" applyFont="1" applyBorder="1" applyAlignment="1">
      <alignment horizontal="center" vertical="center" wrapText="1"/>
    </xf>
    <xf numFmtId="165" fontId="7" fillId="0" borderId="2" xfId="3" applyNumberFormat="1" applyFont="1" applyBorder="1" applyAlignment="1">
      <alignment horizontal="center" vertical="center" wrapText="1"/>
    </xf>
    <xf numFmtId="165" fontId="7" fillId="3" borderId="2" xfId="3" applyNumberFormat="1" applyFont="1" applyFill="1" applyBorder="1" applyAlignment="1">
      <alignment horizontal="center" vertical="center" wrapText="1"/>
    </xf>
    <xf numFmtId="164" fontId="12" fillId="0" borderId="2" xfId="3" applyNumberFormat="1" applyFont="1" applyBorder="1" applyAlignment="1">
      <alignment vertical="center"/>
    </xf>
    <xf numFmtId="0" fontId="7" fillId="0" borderId="2" xfId="2" applyFont="1" applyBorder="1" applyAlignment="1">
      <alignment horizontal="left" vertical="center"/>
    </xf>
    <xf numFmtId="0" fontId="8" fillId="3" borderId="2" xfId="2" applyFont="1" applyFill="1" applyBorder="1" applyAlignment="1">
      <alignment horizontal="left" vertical="center"/>
    </xf>
    <xf numFmtId="164" fontId="8" fillId="3" borderId="2" xfId="1" applyNumberFormat="1" applyFont="1" applyFill="1" applyBorder="1" applyAlignment="1">
      <alignment horizontal="center" vertical="center"/>
    </xf>
    <xf numFmtId="164" fontId="8" fillId="0" borderId="2" xfId="3" applyNumberFormat="1" applyFont="1" applyBorder="1" applyAlignment="1">
      <alignment horizontal="center" vertical="center"/>
    </xf>
    <xf numFmtId="164" fontId="8" fillId="3" borderId="2" xfId="3" applyNumberFormat="1" applyFont="1" applyFill="1" applyBorder="1" applyAlignment="1">
      <alignment vertical="center"/>
    </xf>
    <xf numFmtId="1" fontId="8" fillId="3" borderId="2" xfId="2" applyNumberFormat="1" applyFont="1" applyFill="1" applyBorder="1" applyAlignment="1">
      <alignment horizontal="right" vertical="center"/>
    </xf>
    <xf numFmtId="0" fontId="8" fillId="0" borderId="2" xfId="2" applyFont="1" applyFill="1" applyBorder="1" applyAlignment="1">
      <alignment horizontal="left" vertical="center"/>
    </xf>
    <xf numFmtId="0" fontId="8" fillId="0" borderId="2" xfId="2" applyFont="1" applyFill="1" applyBorder="1" applyAlignment="1">
      <alignment horizontal="center" vertical="center"/>
    </xf>
    <xf numFmtId="164" fontId="8" fillId="0" borderId="2" xfId="1" applyNumberFormat="1" applyFont="1" applyFill="1" applyBorder="1" applyAlignment="1">
      <alignment horizontal="center" vertical="center"/>
    </xf>
    <xf numFmtId="164" fontId="8" fillId="0" borderId="2" xfId="3" applyNumberFormat="1" applyFont="1" applyFill="1" applyBorder="1" applyAlignment="1">
      <alignment horizontal="center" vertical="center"/>
    </xf>
    <xf numFmtId="164" fontId="8" fillId="3" borderId="2" xfId="3" quotePrefix="1" applyNumberFormat="1" applyFont="1" applyFill="1" applyBorder="1" applyAlignment="1">
      <alignment horizontal="right" vertical="center"/>
    </xf>
    <xf numFmtId="43" fontId="8" fillId="3" borderId="2" xfId="3" applyFont="1" applyFill="1" applyBorder="1" applyAlignment="1">
      <alignment horizontal="center" vertical="center" wrapText="1"/>
    </xf>
    <xf numFmtId="43" fontId="8" fillId="3" borderId="2" xfId="3" applyFont="1" applyFill="1" applyBorder="1" applyAlignment="1">
      <alignment horizontal="center" vertical="center"/>
    </xf>
    <xf numFmtId="164" fontId="8" fillId="0" borderId="2" xfId="3" applyNumberFormat="1" applyFont="1" applyBorder="1" applyAlignment="1">
      <alignment horizontal="center" vertical="center" wrapText="1"/>
    </xf>
    <xf numFmtId="165" fontId="8" fillId="0" borderId="0" xfId="3" applyNumberFormat="1" applyFont="1" applyBorder="1" applyAlignment="1">
      <alignment horizontal="center" vertical="center"/>
    </xf>
    <xf numFmtId="165" fontId="6" fillId="0" borderId="0" xfId="3" applyNumberFormat="1" applyFont="1" applyBorder="1" applyAlignment="1">
      <alignment horizontal="center" vertical="center"/>
    </xf>
    <xf numFmtId="43" fontId="6" fillId="0" borderId="0" xfId="3" applyFont="1" applyBorder="1" applyAlignment="1">
      <alignment horizontal="center" vertical="center"/>
    </xf>
    <xf numFmtId="0" fontId="9" fillId="0" borderId="0" xfId="2" applyFont="1" applyBorder="1" applyAlignment="1"/>
    <xf numFmtId="0" fontId="10" fillId="0" borderId="0" xfId="2" applyFont="1" applyBorder="1"/>
    <xf numFmtId="0" fontId="16" fillId="0" borderId="0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 wrapText="1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7"/>
  <sheetViews>
    <sheetView tabSelected="1" topLeftCell="A245" workbookViewId="0">
      <selection activeCell="F252" sqref="F252:F254"/>
    </sheetView>
  </sheetViews>
  <sheetFormatPr defaultRowHeight="15.75" x14ac:dyDescent="0.25"/>
  <cols>
    <col min="1" max="1" width="6.5703125" style="22" customWidth="1"/>
    <col min="2" max="2" width="23.7109375" style="22" customWidth="1"/>
    <col min="3" max="3" width="11.5703125" style="22" customWidth="1"/>
    <col min="4" max="4" width="14" style="23" customWidth="1"/>
    <col min="5" max="5" width="16.5703125" style="24" customWidth="1"/>
    <col min="6" max="6" width="19.140625" style="24" customWidth="1"/>
    <col min="7" max="7" width="22.42578125" style="24" bestFit="1" customWidth="1"/>
    <col min="8" max="8" width="17.7109375" style="24" customWidth="1"/>
    <col min="9" max="9" width="14" style="22" customWidth="1"/>
    <col min="10" max="239" width="9.140625" style="22"/>
    <col min="240" max="240" width="5.42578125" style="22" customWidth="1"/>
    <col min="241" max="241" width="23" style="22" customWidth="1"/>
    <col min="242" max="243" width="14.85546875" style="22" customWidth="1"/>
    <col min="244" max="244" width="17.140625" style="22" customWidth="1"/>
    <col min="245" max="245" width="15.5703125" style="22" customWidth="1"/>
    <col min="246" max="495" width="9.140625" style="22"/>
    <col min="496" max="496" width="5.42578125" style="22" customWidth="1"/>
    <col min="497" max="497" width="23" style="22" customWidth="1"/>
    <col min="498" max="499" width="14.85546875" style="22" customWidth="1"/>
    <col min="500" max="500" width="17.140625" style="22" customWidth="1"/>
    <col min="501" max="501" width="15.5703125" style="22" customWidth="1"/>
    <col min="502" max="751" width="9.140625" style="22"/>
    <col min="752" max="752" width="5.42578125" style="22" customWidth="1"/>
    <col min="753" max="753" width="23" style="22" customWidth="1"/>
    <col min="754" max="755" width="14.85546875" style="22" customWidth="1"/>
    <col min="756" max="756" width="17.140625" style="22" customWidth="1"/>
    <col min="757" max="757" width="15.5703125" style="22" customWidth="1"/>
    <col min="758" max="1007" width="9.140625" style="22"/>
    <col min="1008" max="1008" width="5.42578125" style="22" customWidth="1"/>
    <col min="1009" max="1009" width="23" style="22" customWidth="1"/>
    <col min="1010" max="1011" width="14.85546875" style="22" customWidth="1"/>
    <col min="1012" max="1012" width="17.140625" style="22" customWidth="1"/>
    <col min="1013" max="1013" width="15.5703125" style="22" customWidth="1"/>
    <col min="1014" max="1263" width="9.140625" style="22"/>
    <col min="1264" max="1264" width="5.42578125" style="22" customWidth="1"/>
    <col min="1265" max="1265" width="23" style="22" customWidth="1"/>
    <col min="1266" max="1267" width="14.85546875" style="22" customWidth="1"/>
    <col min="1268" max="1268" width="17.140625" style="22" customWidth="1"/>
    <col min="1269" max="1269" width="15.5703125" style="22" customWidth="1"/>
    <col min="1270" max="1519" width="9.140625" style="22"/>
    <col min="1520" max="1520" width="5.42578125" style="22" customWidth="1"/>
    <col min="1521" max="1521" width="23" style="22" customWidth="1"/>
    <col min="1522" max="1523" width="14.85546875" style="22" customWidth="1"/>
    <col min="1524" max="1524" width="17.140625" style="22" customWidth="1"/>
    <col min="1525" max="1525" width="15.5703125" style="22" customWidth="1"/>
    <col min="1526" max="1775" width="9.140625" style="22"/>
    <col min="1776" max="1776" width="5.42578125" style="22" customWidth="1"/>
    <col min="1777" max="1777" width="23" style="22" customWidth="1"/>
    <col min="1778" max="1779" width="14.85546875" style="22" customWidth="1"/>
    <col min="1780" max="1780" width="17.140625" style="22" customWidth="1"/>
    <col min="1781" max="1781" width="15.5703125" style="22" customWidth="1"/>
    <col min="1782" max="2031" width="9.140625" style="22"/>
    <col min="2032" max="2032" width="5.42578125" style="22" customWidth="1"/>
    <col min="2033" max="2033" width="23" style="22" customWidth="1"/>
    <col min="2034" max="2035" width="14.85546875" style="22" customWidth="1"/>
    <col min="2036" max="2036" width="17.140625" style="22" customWidth="1"/>
    <col min="2037" max="2037" width="15.5703125" style="22" customWidth="1"/>
    <col min="2038" max="2287" width="9.140625" style="22"/>
    <col min="2288" max="2288" width="5.42578125" style="22" customWidth="1"/>
    <col min="2289" max="2289" width="23" style="22" customWidth="1"/>
    <col min="2290" max="2291" width="14.85546875" style="22" customWidth="1"/>
    <col min="2292" max="2292" width="17.140625" style="22" customWidth="1"/>
    <col min="2293" max="2293" width="15.5703125" style="22" customWidth="1"/>
    <col min="2294" max="2543" width="9.140625" style="22"/>
    <col min="2544" max="2544" width="5.42578125" style="22" customWidth="1"/>
    <col min="2545" max="2545" width="23" style="22" customWidth="1"/>
    <col min="2546" max="2547" width="14.85546875" style="22" customWidth="1"/>
    <col min="2548" max="2548" width="17.140625" style="22" customWidth="1"/>
    <col min="2549" max="2549" width="15.5703125" style="22" customWidth="1"/>
    <col min="2550" max="2799" width="9.140625" style="22"/>
    <col min="2800" max="2800" width="5.42578125" style="22" customWidth="1"/>
    <col min="2801" max="2801" width="23" style="22" customWidth="1"/>
    <col min="2802" max="2803" width="14.85546875" style="22" customWidth="1"/>
    <col min="2804" max="2804" width="17.140625" style="22" customWidth="1"/>
    <col min="2805" max="2805" width="15.5703125" style="22" customWidth="1"/>
    <col min="2806" max="3055" width="9.140625" style="22"/>
    <col min="3056" max="3056" width="5.42578125" style="22" customWidth="1"/>
    <col min="3057" max="3057" width="23" style="22" customWidth="1"/>
    <col min="3058" max="3059" width="14.85546875" style="22" customWidth="1"/>
    <col min="3060" max="3060" width="17.140625" style="22" customWidth="1"/>
    <col min="3061" max="3061" width="15.5703125" style="22" customWidth="1"/>
    <col min="3062" max="3311" width="9.140625" style="22"/>
    <col min="3312" max="3312" width="5.42578125" style="22" customWidth="1"/>
    <col min="3313" max="3313" width="23" style="22" customWidth="1"/>
    <col min="3314" max="3315" width="14.85546875" style="22" customWidth="1"/>
    <col min="3316" max="3316" width="17.140625" style="22" customWidth="1"/>
    <col min="3317" max="3317" width="15.5703125" style="22" customWidth="1"/>
    <col min="3318" max="3567" width="9.140625" style="22"/>
    <col min="3568" max="3568" width="5.42578125" style="22" customWidth="1"/>
    <col min="3569" max="3569" width="23" style="22" customWidth="1"/>
    <col min="3570" max="3571" width="14.85546875" style="22" customWidth="1"/>
    <col min="3572" max="3572" width="17.140625" style="22" customWidth="1"/>
    <col min="3573" max="3573" width="15.5703125" style="22" customWidth="1"/>
    <col min="3574" max="3823" width="9.140625" style="22"/>
    <col min="3824" max="3824" width="5.42578125" style="22" customWidth="1"/>
    <col min="3825" max="3825" width="23" style="22" customWidth="1"/>
    <col min="3826" max="3827" width="14.85546875" style="22" customWidth="1"/>
    <col min="3828" max="3828" width="17.140625" style="22" customWidth="1"/>
    <col min="3829" max="3829" width="15.5703125" style="22" customWidth="1"/>
    <col min="3830" max="4079" width="9.140625" style="22"/>
    <col min="4080" max="4080" width="5.42578125" style="22" customWidth="1"/>
    <col min="4081" max="4081" width="23" style="22" customWidth="1"/>
    <col min="4082" max="4083" width="14.85546875" style="22" customWidth="1"/>
    <col min="4084" max="4084" width="17.140625" style="22" customWidth="1"/>
    <col min="4085" max="4085" width="15.5703125" style="22" customWidth="1"/>
    <col min="4086" max="4335" width="9.140625" style="22"/>
    <col min="4336" max="4336" width="5.42578125" style="22" customWidth="1"/>
    <col min="4337" max="4337" width="23" style="22" customWidth="1"/>
    <col min="4338" max="4339" width="14.85546875" style="22" customWidth="1"/>
    <col min="4340" max="4340" width="17.140625" style="22" customWidth="1"/>
    <col min="4341" max="4341" width="15.5703125" style="22" customWidth="1"/>
    <col min="4342" max="4591" width="9.140625" style="22"/>
    <col min="4592" max="4592" width="5.42578125" style="22" customWidth="1"/>
    <col min="4593" max="4593" width="23" style="22" customWidth="1"/>
    <col min="4594" max="4595" width="14.85546875" style="22" customWidth="1"/>
    <col min="4596" max="4596" width="17.140625" style="22" customWidth="1"/>
    <col min="4597" max="4597" width="15.5703125" style="22" customWidth="1"/>
    <col min="4598" max="4847" width="9.140625" style="22"/>
    <col min="4848" max="4848" width="5.42578125" style="22" customWidth="1"/>
    <col min="4849" max="4849" width="23" style="22" customWidth="1"/>
    <col min="4850" max="4851" width="14.85546875" style="22" customWidth="1"/>
    <col min="4852" max="4852" width="17.140625" style="22" customWidth="1"/>
    <col min="4853" max="4853" width="15.5703125" style="22" customWidth="1"/>
    <col min="4854" max="5103" width="9.140625" style="22"/>
    <col min="5104" max="5104" width="5.42578125" style="22" customWidth="1"/>
    <col min="5105" max="5105" width="23" style="22" customWidth="1"/>
    <col min="5106" max="5107" width="14.85546875" style="22" customWidth="1"/>
    <col min="5108" max="5108" width="17.140625" style="22" customWidth="1"/>
    <col min="5109" max="5109" width="15.5703125" style="22" customWidth="1"/>
    <col min="5110" max="5359" width="9.140625" style="22"/>
    <col min="5360" max="5360" width="5.42578125" style="22" customWidth="1"/>
    <col min="5361" max="5361" width="23" style="22" customWidth="1"/>
    <col min="5362" max="5363" width="14.85546875" style="22" customWidth="1"/>
    <col min="5364" max="5364" width="17.140625" style="22" customWidth="1"/>
    <col min="5365" max="5365" width="15.5703125" style="22" customWidth="1"/>
    <col min="5366" max="5615" width="9.140625" style="22"/>
    <col min="5616" max="5616" width="5.42578125" style="22" customWidth="1"/>
    <col min="5617" max="5617" width="23" style="22" customWidth="1"/>
    <col min="5618" max="5619" width="14.85546875" style="22" customWidth="1"/>
    <col min="5620" max="5620" width="17.140625" style="22" customWidth="1"/>
    <col min="5621" max="5621" width="15.5703125" style="22" customWidth="1"/>
    <col min="5622" max="5871" width="9.140625" style="22"/>
    <col min="5872" max="5872" width="5.42578125" style="22" customWidth="1"/>
    <col min="5873" max="5873" width="23" style="22" customWidth="1"/>
    <col min="5874" max="5875" width="14.85546875" style="22" customWidth="1"/>
    <col min="5876" max="5876" width="17.140625" style="22" customWidth="1"/>
    <col min="5877" max="5877" width="15.5703125" style="22" customWidth="1"/>
    <col min="5878" max="6127" width="9.140625" style="22"/>
    <col min="6128" max="6128" width="5.42578125" style="22" customWidth="1"/>
    <col min="6129" max="6129" width="23" style="22" customWidth="1"/>
    <col min="6130" max="6131" width="14.85546875" style="22" customWidth="1"/>
    <col min="6132" max="6132" width="17.140625" style="22" customWidth="1"/>
    <col min="6133" max="6133" width="15.5703125" style="22" customWidth="1"/>
    <col min="6134" max="6383" width="9.140625" style="22"/>
    <col min="6384" max="6384" width="5.42578125" style="22" customWidth="1"/>
    <col min="6385" max="6385" width="23" style="22" customWidth="1"/>
    <col min="6386" max="6387" width="14.85546875" style="22" customWidth="1"/>
    <col min="6388" max="6388" width="17.140625" style="22" customWidth="1"/>
    <col min="6389" max="6389" width="15.5703125" style="22" customWidth="1"/>
    <col min="6390" max="6639" width="9.140625" style="22"/>
    <col min="6640" max="6640" width="5.42578125" style="22" customWidth="1"/>
    <col min="6641" max="6641" width="23" style="22" customWidth="1"/>
    <col min="6642" max="6643" width="14.85546875" style="22" customWidth="1"/>
    <col min="6644" max="6644" width="17.140625" style="22" customWidth="1"/>
    <col min="6645" max="6645" width="15.5703125" style="22" customWidth="1"/>
    <col min="6646" max="6895" width="9.140625" style="22"/>
    <col min="6896" max="6896" width="5.42578125" style="22" customWidth="1"/>
    <col min="6897" max="6897" width="23" style="22" customWidth="1"/>
    <col min="6898" max="6899" width="14.85546875" style="22" customWidth="1"/>
    <col min="6900" max="6900" width="17.140625" style="22" customWidth="1"/>
    <col min="6901" max="6901" width="15.5703125" style="22" customWidth="1"/>
    <col min="6902" max="7151" width="9.140625" style="22"/>
    <col min="7152" max="7152" width="5.42578125" style="22" customWidth="1"/>
    <col min="7153" max="7153" width="23" style="22" customWidth="1"/>
    <col min="7154" max="7155" width="14.85546875" style="22" customWidth="1"/>
    <col min="7156" max="7156" width="17.140625" style="22" customWidth="1"/>
    <col min="7157" max="7157" width="15.5703125" style="22" customWidth="1"/>
    <col min="7158" max="7407" width="9.140625" style="22"/>
    <col min="7408" max="7408" width="5.42578125" style="22" customWidth="1"/>
    <col min="7409" max="7409" width="23" style="22" customWidth="1"/>
    <col min="7410" max="7411" width="14.85546875" style="22" customWidth="1"/>
    <col min="7412" max="7412" width="17.140625" style="22" customWidth="1"/>
    <col min="7413" max="7413" width="15.5703125" style="22" customWidth="1"/>
    <col min="7414" max="7663" width="9.140625" style="22"/>
    <col min="7664" max="7664" width="5.42578125" style="22" customWidth="1"/>
    <col min="7665" max="7665" width="23" style="22" customWidth="1"/>
    <col min="7666" max="7667" width="14.85546875" style="22" customWidth="1"/>
    <col min="7668" max="7668" width="17.140625" style="22" customWidth="1"/>
    <col min="7669" max="7669" width="15.5703125" style="22" customWidth="1"/>
    <col min="7670" max="7919" width="9.140625" style="22"/>
    <col min="7920" max="7920" width="5.42578125" style="22" customWidth="1"/>
    <col min="7921" max="7921" width="23" style="22" customWidth="1"/>
    <col min="7922" max="7923" width="14.85546875" style="22" customWidth="1"/>
    <col min="7924" max="7924" width="17.140625" style="22" customWidth="1"/>
    <col min="7925" max="7925" width="15.5703125" style="22" customWidth="1"/>
    <col min="7926" max="8175" width="9.140625" style="22"/>
    <col min="8176" max="8176" width="5.42578125" style="22" customWidth="1"/>
    <col min="8177" max="8177" width="23" style="22" customWidth="1"/>
    <col min="8178" max="8179" width="14.85546875" style="22" customWidth="1"/>
    <col min="8180" max="8180" width="17.140625" style="22" customWidth="1"/>
    <col min="8181" max="8181" width="15.5703125" style="22" customWidth="1"/>
    <col min="8182" max="8431" width="9.140625" style="22"/>
    <col min="8432" max="8432" width="5.42578125" style="22" customWidth="1"/>
    <col min="8433" max="8433" width="23" style="22" customWidth="1"/>
    <col min="8434" max="8435" width="14.85546875" style="22" customWidth="1"/>
    <col min="8436" max="8436" width="17.140625" style="22" customWidth="1"/>
    <col min="8437" max="8437" width="15.5703125" style="22" customWidth="1"/>
    <col min="8438" max="8687" width="9.140625" style="22"/>
    <col min="8688" max="8688" width="5.42578125" style="22" customWidth="1"/>
    <col min="8689" max="8689" width="23" style="22" customWidth="1"/>
    <col min="8690" max="8691" width="14.85546875" style="22" customWidth="1"/>
    <col min="8692" max="8692" width="17.140625" style="22" customWidth="1"/>
    <col min="8693" max="8693" width="15.5703125" style="22" customWidth="1"/>
    <col min="8694" max="8943" width="9.140625" style="22"/>
    <col min="8944" max="8944" width="5.42578125" style="22" customWidth="1"/>
    <col min="8945" max="8945" width="23" style="22" customWidth="1"/>
    <col min="8946" max="8947" width="14.85546875" style="22" customWidth="1"/>
    <col min="8948" max="8948" width="17.140625" style="22" customWidth="1"/>
    <col min="8949" max="8949" width="15.5703125" style="22" customWidth="1"/>
    <col min="8950" max="9199" width="9.140625" style="22"/>
    <col min="9200" max="9200" width="5.42578125" style="22" customWidth="1"/>
    <col min="9201" max="9201" width="23" style="22" customWidth="1"/>
    <col min="9202" max="9203" width="14.85546875" style="22" customWidth="1"/>
    <col min="9204" max="9204" width="17.140625" style="22" customWidth="1"/>
    <col min="9205" max="9205" width="15.5703125" style="22" customWidth="1"/>
    <col min="9206" max="9455" width="9.140625" style="22"/>
    <col min="9456" max="9456" width="5.42578125" style="22" customWidth="1"/>
    <col min="9457" max="9457" width="23" style="22" customWidth="1"/>
    <col min="9458" max="9459" width="14.85546875" style="22" customWidth="1"/>
    <col min="9460" max="9460" width="17.140625" style="22" customWidth="1"/>
    <col min="9461" max="9461" width="15.5703125" style="22" customWidth="1"/>
    <col min="9462" max="9711" width="9.140625" style="22"/>
    <col min="9712" max="9712" width="5.42578125" style="22" customWidth="1"/>
    <col min="9713" max="9713" width="23" style="22" customWidth="1"/>
    <col min="9714" max="9715" width="14.85546875" style="22" customWidth="1"/>
    <col min="9716" max="9716" width="17.140625" style="22" customWidth="1"/>
    <col min="9717" max="9717" width="15.5703125" style="22" customWidth="1"/>
    <col min="9718" max="9967" width="9.140625" style="22"/>
    <col min="9968" max="9968" width="5.42578125" style="22" customWidth="1"/>
    <col min="9969" max="9969" width="23" style="22" customWidth="1"/>
    <col min="9970" max="9971" width="14.85546875" style="22" customWidth="1"/>
    <col min="9972" max="9972" width="17.140625" style="22" customWidth="1"/>
    <col min="9973" max="9973" width="15.5703125" style="22" customWidth="1"/>
    <col min="9974" max="10223" width="9.140625" style="22"/>
    <col min="10224" max="10224" width="5.42578125" style="22" customWidth="1"/>
    <col min="10225" max="10225" width="23" style="22" customWidth="1"/>
    <col min="10226" max="10227" width="14.85546875" style="22" customWidth="1"/>
    <col min="10228" max="10228" width="17.140625" style="22" customWidth="1"/>
    <col min="10229" max="10229" width="15.5703125" style="22" customWidth="1"/>
    <col min="10230" max="10479" width="9.140625" style="22"/>
    <col min="10480" max="10480" width="5.42578125" style="22" customWidth="1"/>
    <col min="10481" max="10481" width="23" style="22" customWidth="1"/>
    <col min="10482" max="10483" width="14.85546875" style="22" customWidth="1"/>
    <col min="10484" max="10484" width="17.140625" style="22" customWidth="1"/>
    <col min="10485" max="10485" width="15.5703125" style="22" customWidth="1"/>
    <col min="10486" max="10735" width="9.140625" style="22"/>
    <col min="10736" max="10736" width="5.42578125" style="22" customWidth="1"/>
    <col min="10737" max="10737" width="23" style="22" customWidth="1"/>
    <col min="10738" max="10739" width="14.85546875" style="22" customWidth="1"/>
    <col min="10740" max="10740" width="17.140625" style="22" customWidth="1"/>
    <col min="10741" max="10741" width="15.5703125" style="22" customWidth="1"/>
    <col min="10742" max="10991" width="9.140625" style="22"/>
    <col min="10992" max="10992" width="5.42578125" style="22" customWidth="1"/>
    <col min="10993" max="10993" width="23" style="22" customWidth="1"/>
    <col min="10994" max="10995" width="14.85546875" style="22" customWidth="1"/>
    <col min="10996" max="10996" width="17.140625" style="22" customWidth="1"/>
    <col min="10997" max="10997" width="15.5703125" style="22" customWidth="1"/>
    <col min="10998" max="11247" width="9.140625" style="22"/>
    <col min="11248" max="11248" width="5.42578125" style="22" customWidth="1"/>
    <col min="11249" max="11249" width="23" style="22" customWidth="1"/>
    <col min="11250" max="11251" width="14.85546875" style="22" customWidth="1"/>
    <col min="11252" max="11252" width="17.140625" style="22" customWidth="1"/>
    <col min="11253" max="11253" width="15.5703125" style="22" customWidth="1"/>
    <col min="11254" max="11503" width="9.140625" style="22"/>
    <col min="11504" max="11504" width="5.42578125" style="22" customWidth="1"/>
    <col min="11505" max="11505" width="23" style="22" customWidth="1"/>
    <col min="11506" max="11507" width="14.85546875" style="22" customWidth="1"/>
    <col min="11508" max="11508" width="17.140625" style="22" customWidth="1"/>
    <col min="11509" max="11509" width="15.5703125" style="22" customWidth="1"/>
    <col min="11510" max="11759" width="9.140625" style="22"/>
    <col min="11760" max="11760" width="5.42578125" style="22" customWidth="1"/>
    <col min="11761" max="11761" width="23" style="22" customWidth="1"/>
    <col min="11762" max="11763" width="14.85546875" style="22" customWidth="1"/>
    <col min="11764" max="11764" width="17.140625" style="22" customWidth="1"/>
    <col min="11765" max="11765" width="15.5703125" style="22" customWidth="1"/>
    <col min="11766" max="12015" width="9.140625" style="22"/>
    <col min="12016" max="12016" width="5.42578125" style="22" customWidth="1"/>
    <col min="12017" max="12017" width="23" style="22" customWidth="1"/>
    <col min="12018" max="12019" width="14.85546875" style="22" customWidth="1"/>
    <col min="12020" max="12020" width="17.140625" style="22" customWidth="1"/>
    <col min="12021" max="12021" width="15.5703125" style="22" customWidth="1"/>
    <col min="12022" max="12271" width="9.140625" style="22"/>
    <col min="12272" max="12272" width="5.42578125" style="22" customWidth="1"/>
    <col min="12273" max="12273" width="23" style="22" customWidth="1"/>
    <col min="12274" max="12275" width="14.85546875" style="22" customWidth="1"/>
    <col min="12276" max="12276" width="17.140625" style="22" customWidth="1"/>
    <col min="12277" max="12277" width="15.5703125" style="22" customWidth="1"/>
    <col min="12278" max="12527" width="9.140625" style="22"/>
    <col min="12528" max="12528" width="5.42578125" style="22" customWidth="1"/>
    <col min="12529" max="12529" width="23" style="22" customWidth="1"/>
    <col min="12530" max="12531" width="14.85546875" style="22" customWidth="1"/>
    <col min="12532" max="12532" width="17.140625" style="22" customWidth="1"/>
    <col min="12533" max="12533" width="15.5703125" style="22" customWidth="1"/>
    <col min="12534" max="12783" width="9.140625" style="22"/>
    <col min="12784" max="12784" width="5.42578125" style="22" customWidth="1"/>
    <col min="12785" max="12785" width="23" style="22" customWidth="1"/>
    <col min="12786" max="12787" width="14.85546875" style="22" customWidth="1"/>
    <col min="12788" max="12788" width="17.140625" style="22" customWidth="1"/>
    <col min="12789" max="12789" width="15.5703125" style="22" customWidth="1"/>
    <col min="12790" max="13039" width="9.140625" style="22"/>
    <col min="13040" max="13040" width="5.42578125" style="22" customWidth="1"/>
    <col min="13041" max="13041" width="23" style="22" customWidth="1"/>
    <col min="13042" max="13043" width="14.85546875" style="22" customWidth="1"/>
    <col min="13044" max="13044" width="17.140625" style="22" customWidth="1"/>
    <col min="13045" max="13045" width="15.5703125" style="22" customWidth="1"/>
    <col min="13046" max="13295" width="9.140625" style="22"/>
    <col min="13296" max="13296" width="5.42578125" style="22" customWidth="1"/>
    <col min="13297" max="13297" width="23" style="22" customWidth="1"/>
    <col min="13298" max="13299" width="14.85546875" style="22" customWidth="1"/>
    <col min="13300" max="13300" width="17.140625" style="22" customWidth="1"/>
    <col min="13301" max="13301" width="15.5703125" style="22" customWidth="1"/>
    <col min="13302" max="13551" width="9.140625" style="22"/>
    <col min="13552" max="13552" width="5.42578125" style="22" customWidth="1"/>
    <col min="13553" max="13553" width="23" style="22" customWidth="1"/>
    <col min="13554" max="13555" width="14.85546875" style="22" customWidth="1"/>
    <col min="13556" max="13556" width="17.140625" style="22" customWidth="1"/>
    <col min="13557" max="13557" width="15.5703125" style="22" customWidth="1"/>
    <col min="13558" max="13807" width="9.140625" style="22"/>
    <col min="13808" max="13808" width="5.42578125" style="22" customWidth="1"/>
    <col min="13809" max="13809" width="23" style="22" customWidth="1"/>
    <col min="13810" max="13811" width="14.85546875" style="22" customWidth="1"/>
    <col min="13812" max="13812" width="17.140625" style="22" customWidth="1"/>
    <col min="13813" max="13813" width="15.5703125" style="22" customWidth="1"/>
    <col min="13814" max="14063" width="9.140625" style="22"/>
    <col min="14064" max="14064" width="5.42578125" style="22" customWidth="1"/>
    <col min="14065" max="14065" width="23" style="22" customWidth="1"/>
    <col min="14066" max="14067" width="14.85546875" style="22" customWidth="1"/>
    <col min="14068" max="14068" width="17.140625" style="22" customWidth="1"/>
    <col min="14069" max="14069" width="15.5703125" style="22" customWidth="1"/>
    <col min="14070" max="14319" width="9.140625" style="22"/>
    <col min="14320" max="14320" width="5.42578125" style="22" customWidth="1"/>
    <col min="14321" max="14321" width="23" style="22" customWidth="1"/>
    <col min="14322" max="14323" width="14.85546875" style="22" customWidth="1"/>
    <col min="14324" max="14324" width="17.140625" style="22" customWidth="1"/>
    <col min="14325" max="14325" width="15.5703125" style="22" customWidth="1"/>
    <col min="14326" max="14575" width="9.140625" style="22"/>
    <col min="14576" max="14576" width="5.42578125" style="22" customWidth="1"/>
    <col min="14577" max="14577" width="23" style="22" customWidth="1"/>
    <col min="14578" max="14579" width="14.85546875" style="22" customWidth="1"/>
    <col min="14580" max="14580" width="17.140625" style="22" customWidth="1"/>
    <col min="14581" max="14581" width="15.5703125" style="22" customWidth="1"/>
    <col min="14582" max="14831" width="9.140625" style="22"/>
    <col min="14832" max="14832" width="5.42578125" style="22" customWidth="1"/>
    <col min="14833" max="14833" width="23" style="22" customWidth="1"/>
    <col min="14834" max="14835" width="14.85546875" style="22" customWidth="1"/>
    <col min="14836" max="14836" width="17.140625" style="22" customWidth="1"/>
    <col min="14837" max="14837" width="15.5703125" style="22" customWidth="1"/>
    <col min="14838" max="15087" width="9.140625" style="22"/>
    <col min="15088" max="15088" width="5.42578125" style="22" customWidth="1"/>
    <col min="15089" max="15089" width="23" style="22" customWidth="1"/>
    <col min="15090" max="15091" width="14.85546875" style="22" customWidth="1"/>
    <col min="15092" max="15092" width="17.140625" style="22" customWidth="1"/>
    <col min="15093" max="15093" width="15.5703125" style="22" customWidth="1"/>
    <col min="15094" max="15343" width="9.140625" style="22"/>
    <col min="15344" max="15344" width="5.42578125" style="22" customWidth="1"/>
    <col min="15345" max="15345" width="23" style="22" customWidth="1"/>
    <col min="15346" max="15347" width="14.85546875" style="22" customWidth="1"/>
    <col min="15348" max="15348" width="17.140625" style="22" customWidth="1"/>
    <col min="15349" max="15349" width="15.5703125" style="22" customWidth="1"/>
    <col min="15350" max="15599" width="9.140625" style="22"/>
    <col min="15600" max="15600" width="5.42578125" style="22" customWidth="1"/>
    <col min="15601" max="15601" width="23" style="22" customWidth="1"/>
    <col min="15602" max="15603" width="14.85546875" style="22" customWidth="1"/>
    <col min="15604" max="15604" width="17.140625" style="22" customWidth="1"/>
    <col min="15605" max="15605" width="15.5703125" style="22" customWidth="1"/>
    <col min="15606" max="15855" width="9.140625" style="22"/>
    <col min="15856" max="15856" width="5.42578125" style="22" customWidth="1"/>
    <col min="15857" max="15857" width="23" style="22" customWidth="1"/>
    <col min="15858" max="15859" width="14.85546875" style="22" customWidth="1"/>
    <col min="15860" max="15860" width="17.140625" style="22" customWidth="1"/>
    <col min="15861" max="15861" width="15.5703125" style="22" customWidth="1"/>
    <col min="15862" max="16111" width="9.140625" style="22"/>
    <col min="16112" max="16112" width="5.42578125" style="22" customWidth="1"/>
    <col min="16113" max="16113" width="23" style="22" customWidth="1"/>
    <col min="16114" max="16115" width="14.85546875" style="22" customWidth="1"/>
    <col min="16116" max="16116" width="17.140625" style="22" customWidth="1"/>
    <col min="16117" max="16117" width="15.5703125" style="22" customWidth="1"/>
    <col min="16118" max="16384" width="9.140625" style="22"/>
  </cols>
  <sheetData>
    <row r="1" spans="1:9" s="1" customFormat="1" ht="25.5" customHeight="1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</row>
    <row r="2" spans="1:9" s="1" customFormat="1" ht="18" customHeight="1" x14ac:dyDescent="0.2">
      <c r="A2" s="65" t="s">
        <v>1</v>
      </c>
      <c r="B2" s="65"/>
      <c r="C2" s="65"/>
      <c r="D2" s="65"/>
      <c r="E2" s="65"/>
      <c r="F2" s="65"/>
      <c r="G2" s="65"/>
      <c r="H2" s="65"/>
      <c r="I2" s="65"/>
    </row>
    <row r="3" spans="1:9" s="1" customFormat="1" ht="57" customHeight="1" x14ac:dyDescent="0.2">
      <c r="A3" s="25"/>
      <c r="B3" s="66" t="s">
        <v>487</v>
      </c>
      <c r="C3" s="66"/>
      <c r="D3" s="66"/>
      <c r="E3" s="66"/>
      <c r="F3" s="66"/>
      <c r="G3" s="66"/>
      <c r="H3" s="66"/>
      <c r="I3" s="66"/>
    </row>
    <row r="4" spans="1:9" s="3" customFormat="1" x14ac:dyDescent="0.25">
      <c r="A4" s="76" t="s">
        <v>2</v>
      </c>
      <c r="B4" s="76" t="s">
        <v>3</v>
      </c>
      <c r="C4" s="76" t="s">
        <v>4</v>
      </c>
      <c r="D4" s="77" t="s">
        <v>252</v>
      </c>
      <c r="E4" s="78" t="s">
        <v>5</v>
      </c>
      <c r="F4" s="79" t="s">
        <v>250</v>
      </c>
      <c r="G4" s="79" t="s">
        <v>237</v>
      </c>
      <c r="H4" s="79"/>
      <c r="I4" s="2" t="s">
        <v>6</v>
      </c>
    </row>
    <row r="5" spans="1:9" s="3" customFormat="1" ht="47.25" x14ac:dyDescent="0.25">
      <c r="A5" s="76"/>
      <c r="B5" s="76"/>
      <c r="C5" s="76"/>
      <c r="D5" s="77"/>
      <c r="E5" s="78"/>
      <c r="F5" s="79"/>
      <c r="G5" s="26" t="s">
        <v>240</v>
      </c>
      <c r="H5" s="26" t="s">
        <v>236</v>
      </c>
      <c r="I5" s="2" t="s">
        <v>251</v>
      </c>
    </row>
    <row r="6" spans="1:9" s="3" customFormat="1" ht="20.25" customHeight="1" x14ac:dyDescent="0.25">
      <c r="A6" s="47">
        <v>1</v>
      </c>
      <c r="B6" s="16" t="s">
        <v>7</v>
      </c>
      <c r="C6" s="47">
        <v>1</v>
      </c>
      <c r="D6" s="17">
        <v>255</v>
      </c>
      <c r="E6" s="18">
        <f>D6*C6</f>
        <v>255</v>
      </c>
      <c r="F6" s="80"/>
      <c r="G6" s="28" t="s">
        <v>241</v>
      </c>
      <c r="H6" s="28"/>
      <c r="I6" s="63" t="s">
        <v>8</v>
      </c>
    </row>
    <row r="7" spans="1:9" s="3" customFormat="1" ht="20.25" customHeight="1" x14ac:dyDescent="0.25">
      <c r="A7" s="47">
        <v>2</v>
      </c>
      <c r="B7" s="16" t="s">
        <v>9</v>
      </c>
      <c r="C7" s="47">
        <v>5</v>
      </c>
      <c r="D7" s="17">
        <v>265</v>
      </c>
      <c r="E7" s="18">
        <f t="shared" ref="E7:E48" si="0">D7*C7</f>
        <v>1325</v>
      </c>
      <c r="F7" s="80"/>
      <c r="G7" s="28" t="s">
        <v>238</v>
      </c>
      <c r="H7" s="28" t="s">
        <v>239</v>
      </c>
      <c r="I7" s="63"/>
    </row>
    <row r="8" spans="1:9" s="3" customFormat="1" ht="31.5" x14ac:dyDescent="0.25">
      <c r="A8" s="47">
        <v>3</v>
      </c>
      <c r="B8" s="16" t="s">
        <v>10</v>
      </c>
      <c r="C8" s="47">
        <v>1</v>
      </c>
      <c r="D8" s="17">
        <v>255</v>
      </c>
      <c r="E8" s="18">
        <f>D8*C8</f>
        <v>255</v>
      </c>
      <c r="F8" s="80"/>
      <c r="G8" s="29" t="s">
        <v>242</v>
      </c>
      <c r="H8" s="28" t="s">
        <v>243</v>
      </c>
      <c r="I8" s="63"/>
    </row>
    <row r="9" spans="1:9" s="3" customFormat="1" x14ac:dyDescent="0.25">
      <c r="A9" s="47">
        <v>4</v>
      </c>
      <c r="B9" s="16" t="s">
        <v>11</v>
      </c>
      <c r="C9" s="47">
        <v>1</v>
      </c>
      <c r="D9" s="18">
        <v>536</v>
      </c>
      <c r="E9" s="18">
        <f>C9*D9</f>
        <v>536</v>
      </c>
      <c r="F9" s="80"/>
      <c r="G9" s="18"/>
      <c r="H9" s="18"/>
      <c r="I9" s="63"/>
    </row>
    <row r="10" spans="1:9" s="3" customFormat="1" ht="20.25" customHeight="1" x14ac:dyDescent="0.25">
      <c r="A10" s="47">
        <v>5</v>
      </c>
      <c r="B10" s="16" t="s">
        <v>12</v>
      </c>
      <c r="C10" s="47">
        <v>1</v>
      </c>
      <c r="D10" s="18">
        <v>697</v>
      </c>
      <c r="E10" s="18">
        <f t="shared" ref="E10:E13" si="1">C10*D10</f>
        <v>697</v>
      </c>
      <c r="F10" s="80"/>
      <c r="G10" s="18"/>
      <c r="H10" s="18"/>
      <c r="I10" s="63"/>
    </row>
    <row r="11" spans="1:9" s="3" customFormat="1" ht="20.25" customHeight="1" x14ac:dyDescent="0.25">
      <c r="A11" s="47">
        <v>6</v>
      </c>
      <c r="B11" s="16" t="s">
        <v>13</v>
      </c>
      <c r="C11" s="47">
        <v>1</v>
      </c>
      <c r="D11" s="18">
        <v>166</v>
      </c>
      <c r="E11" s="18">
        <f t="shared" si="1"/>
        <v>166</v>
      </c>
      <c r="F11" s="80"/>
      <c r="G11" s="18"/>
      <c r="H11" s="18"/>
      <c r="I11" s="63"/>
    </row>
    <row r="12" spans="1:9" s="3" customFormat="1" ht="20.25" customHeight="1" x14ac:dyDescent="0.25">
      <c r="A12" s="47">
        <v>7</v>
      </c>
      <c r="B12" s="16" t="s">
        <v>14</v>
      </c>
      <c r="C12" s="47">
        <v>1</v>
      </c>
      <c r="D12" s="18">
        <v>170</v>
      </c>
      <c r="E12" s="18">
        <f t="shared" si="1"/>
        <v>170</v>
      </c>
      <c r="F12" s="80"/>
      <c r="G12" s="18"/>
      <c r="H12" s="18"/>
      <c r="I12" s="63"/>
    </row>
    <row r="13" spans="1:9" s="3" customFormat="1" ht="20.25" customHeight="1" x14ac:dyDescent="0.25">
      <c r="A13" s="47">
        <v>8</v>
      </c>
      <c r="B13" s="16" t="s">
        <v>15</v>
      </c>
      <c r="C13" s="47">
        <v>1</v>
      </c>
      <c r="D13" s="18">
        <v>4439</v>
      </c>
      <c r="E13" s="18">
        <f t="shared" si="1"/>
        <v>4439</v>
      </c>
      <c r="F13" s="80"/>
      <c r="G13" s="18"/>
      <c r="H13" s="18"/>
      <c r="I13" s="63"/>
    </row>
    <row r="14" spans="1:9" s="3" customFormat="1" ht="20.25" customHeight="1" x14ac:dyDescent="0.25">
      <c r="A14" s="47"/>
      <c r="B14" s="81" t="s">
        <v>16</v>
      </c>
      <c r="C14" s="47"/>
      <c r="D14" s="18"/>
      <c r="E14" s="27">
        <f>SUM(E6:E13)</f>
        <v>7843</v>
      </c>
      <c r="F14" s="27"/>
      <c r="G14" s="27"/>
      <c r="H14" s="27"/>
      <c r="I14" s="47"/>
    </row>
    <row r="15" spans="1:9" s="3" customFormat="1" ht="20.25" customHeight="1" x14ac:dyDescent="0.25">
      <c r="A15" s="47">
        <v>1</v>
      </c>
      <c r="B15" s="16" t="s">
        <v>17</v>
      </c>
      <c r="C15" s="47">
        <v>5</v>
      </c>
      <c r="D15" s="17">
        <v>265</v>
      </c>
      <c r="E15" s="18">
        <f>D15*C15</f>
        <v>1325</v>
      </c>
      <c r="F15" s="34"/>
      <c r="G15" s="18"/>
      <c r="H15" s="18"/>
      <c r="I15" s="63" t="s">
        <v>18</v>
      </c>
    </row>
    <row r="16" spans="1:9" s="3" customFormat="1" ht="20.25" customHeight="1" x14ac:dyDescent="0.25">
      <c r="A16" s="47">
        <v>2</v>
      </c>
      <c r="B16" s="16" t="s">
        <v>19</v>
      </c>
      <c r="C16" s="47">
        <v>1</v>
      </c>
      <c r="D16" s="17">
        <v>473</v>
      </c>
      <c r="E16" s="18">
        <f>D16*C16</f>
        <v>473</v>
      </c>
      <c r="F16" s="34"/>
      <c r="G16" s="18"/>
      <c r="H16" s="18"/>
      <c r="I16" s="63"/>
    </row>
    <row r="17" spans="1:9" s="3" customFormat="1" ht="20.25" customHeight="1" x14ac:dyDescent="0.25">
      <c r="A17" s="47">
        <v>3</v>
      </c>
      <c r="B17" s="82" t="s">
        <v>55</v>
      </c>
      <c r="C17" s="57">
        <v>1</v>
      </c>
      <c r="D17" s="83">
        <v>2029</v>
      </c>
      <c r="E17" s="58">
        <f t="shared" si="0"/>
        <v>2029</v>
      </c>
      <c r="F17" s="34"/>
      <c r="G17" s="18"/>
      <c r="H17" s="18"/>
      <c r="I17" s="63"/>
    </row>
    <row r="18" spans="1:9" s="3" customFormat="1" ht="20.25" customHeight="1" x14ac:dyDescent="0.25">
      <c r="A18" s="47">
        <v>4</v>
      </c>
      <c r="B18" s="82" t="s">
        <v>40</v>
      </c>
      <c r="C18" s="57">
        <v>1</v>
      </c>
      <c r="D18" s="83">
        <v>1156</v>
      </c>
      <c r="E18" s="58">
        <f t="shared" ref="E18" si="2">D18*C18</f>
        <v>1156</v>
      </c>
      <c r="F18" s="34"/>
      <c r="G18" s="18"/>
      <c r="H18" s="18"/>
      <c r="I18" s="63"/>
    </row>
    <row r="19" spans="1:9" s="3" customFormat="1" ht="20.25" customHeight="1" x14ac:dyDescent="0.25">
      <c r="A19" s="47">
        <v>5</v>
      </c>
      <c r="B19" s="16" t="s">
        <v>21</v>
      </c>
      <c r="C19" s="47">
        <v>1</v>
      </c>
      <c r="D19" s="17">
        <v>1158</v>
      </c>
      <c r="E19" s="18">
        <f t="shared" si="0"/>
        <v>1158</v>
      </c>
      <c r="F19" s="34"/>
      <c r="G19" s="18"/>
      <c r="H19" s="18"/>
      <c r="I19" s="63"/>
    </row>
    <row r="20" spans="1:9" s="3" customFormat="1" ht="20.25" customHeight="1" x14ac:dyDescent="0.25">
      <c r="A20" s="47">
        <v>6</v>
      </c>
      <c r="B20" s="16" t="s">
        <v>22</v>
      </c>
      <c r="C20" s="47">
        <v>1</v>
      </c>
      <c r="D20" s="17">
        <v>357</v>
      </c>
      <c r="E20" s="18">
        <f t="shared" si="0"/>
        <v>357</v>
      </c>
      <c r="F20" s="34"/>
      <c r="G20" s="18"/>
      <c r="H20" s="18"/>
      <c r="I20" s="63"/>
    </row>
    <row r="21" spans="1:9" s="3" customFormat="1" ht="20.25" customHeight="1" x14ac:dyDescent="0.25">
      <c r="A21" s="47">
        <v>7</v>
      </c>
      <c r="B21" s="16" t="s">
        <v>23</v>
      </c>
      <c r="C21" s="47">
        <v>1</v>
      </c>
      <c r="D21" s="17">
        <v>170</v>
      </c>
      <c r="E21" s="18">
        <f t="shared" si="0"/>
        <v>170</v>
      </c>
      <c r="F21" s="34"/>
      <c r="G21" s="18"/>
      <c r="H21" s="18"/>
      <c r="I21" s="63"/>
    </row>
    <row r="22" spans="1:9" s="3" customFormat="1" ht="20.25" customHeight="1" x14ac:dyDescent="0.25">
      <c r="A22" s="47">
        <v>8</v>
      </c>
      <c r="B22" s="16" t="s">
        <v>24</v>
      </c>
      <c r="C22" s="47">
        <v>1</v>
      </c>
      <c r="D22" s="17">
        <v>10</v>
      </c>
      <c r="E22" s="18">
        <v>147</v>
      </c>
      <c r="F22" s="34"/>
      <c r="G22" s="18"/>
      <c r="H22" s="18"/>
      <c r="I22" s="63"/>
    </row>
    <row r="23" spans="1:9" s="3" customFormat="1" ht="20.25" customHeight="1" x14ac:dyDescent="0.25">
      <c r="A23" s="47"/>
      <c r="B23" s="81" t="s">
        <v>16</v>
      </c>
      <c r="C23" s="47"/>
      <c r="D23" s="17"/>
      <c r="E23" s="27">
        <f>SUM(E15:E22)</f>
        <v>6815</v>
      </c>
      <c r="F23" s="27"/>
      <c r="G23" s="27"/>
      <c r="H23" s="27"/>
      <c r="I23" s="46"/>
    </row>
    <row r="24" spans="1:9" s="3" customFormat="1" ht="20.25" customHeight="1" x14ac:dyDescent="0.25">
      <c r="A24" s="47">
        <v>1</v>
      </c>
      <c r="B24" s="16" t="s">
        <v>25</v>
      </c>
      <c r="C24" s="47">
        <v>1</v>
      </c>
      <c r="D24" s="17">
        <v>255</v>
      </c>
      <c r="E24" s="18">
        <f>D24*C24</f>
        <v>255</v>
      </c>
      <c r="F24" s="34"/>
      <c r="G24" s="18"/>
      <c r="H24" s="18"/>
      <c r="I24" s="63" t="s">
        <v>26</v>
      </c>
    </row>
    <row r="25" spans="1:9" s="3" customFormat="1" ht="20.25" customHeight="1" x14ac:dyDescent="0.25">
      <c r="A25" s="47">
        <v>2</v>
      </c>
      <c r="B25" s="16" t="s">
        <v>27</v>
      </c>
      <c r="C25" s="47">
        <v>1</v>
      </c>
      <c r="D25" s="17">
        <v>255</v>
      </c>
      <c r="E25" s="18">
        <f>D25*C25</f>
        <v>255</v>
      </c>
      <c r="F25" s="34"/>
      <c r="G25" s="18"/>
      <c r="H25" s="18"/>
      <c r="I25" s="63"/>
    </row>
    <row r="26" spans="1:9" s="3" customFormat="1" ht="20.25" customHeight="1" x14ac:dyDescent="0.25">
      <c r="A26" s="47">
        <v>3</v>
      </c>
      <c r="B26" s="16" t="s">
        <v>28</v>
      </c>
      <c r="C26" s="47">
        <v>1</v>
      </c>
      <c r="D26" s="17">
        <v>255</v>
      </c>
      <c r="E26" s="18">
        <f>D26*C26</f>
        <v>255</v>
      </c>
      <c r="F26" s="34"/>
      <c r="G26" s="18"/>
      <c r="H26" s="18"/>
      <c r="I26" s="63"/>
    </row>
    <row r="27" spans="1:9" s="3" customFormat="1" ht="20.25" customHeight="1" x14ac:dyDescent="0.25">
      <c r="A27" s="47">
        <v>4</v>
      </c>
      <c r="B27" s="16" t="s">
        <v>29</v>
      </c>
      <c r="C27" s="47">
        <v>1</v>
      </c>
      <c r="D27" s="17">
        <v>255</v>
      </c>
      <c r="E27" s="18">
        <f>D27*C27</f>
        <v>255</v>
      </c>
      <c r="F27" s="34"/>
      <c r="G27" s="18"/>
      <c r="H27" s="18"/>
      <c r="I27" s="63"/>
    </row>
    <row r="28" spans="1:9" s="3" customFormat="1" ht="20.25" customHeight="1" x14ac:dyDescent="0.25">
      <c r="A28" s="47">
        <v>5</v>
      </c>
      <c r="B28" s="16" t="s">
        <v>30</v>
      </c>
      <c r="C28" s="47">
        <v>1</v>
      </c>
      <c r="D28" s="17">
        <v>166</v>
      </c>
      <c r="E28" s="18">
        <f>D28*C28</f>
        <v>166</v>
      </c>
      <c r="F28" s="34"/>
      <c r="G28" s="18"/>
      <c r="H28" s="18"/>
      <c r="I28" s="63"/>
    </row>
    <row r="29" spans="1:9" s="3" customFormat="1" ht="20.25" customHeight="1" x14ac:dyDescent="0.25">
      <c r="A29" s="47">
        <v>6</v>
      </c>
      <c r="B29" s="16" t="s">
        <v>31</v>
      </c>
      <c r="C29" s="47">
        <v>1</v>
      </c>
      <c r="D29" s="17">
        <v>3575</v>
      </c>
      <c r="E29" s="18">
        <f t="shared" si="0"/>
        <v>3575</v>
      </c>
      <c r="F29" s="34"/>
      <c r="G29" s="18"/>
      <c r="H29" s="18"/>
      <c r="I29" s="63"/>
    </row>
    <row r="30" spans="1:9" s="3" customFormat="1" ht="20.25" customHeight="1" x14ac:dyDescent="0.25">
      <c r="A30" s="47">
        <v>7</v>
      </c>
      <c r="B30" s="16" t="s">
        <v>32</v>
      </c>
      <c r="C30" s="47">
        <v>1</v>
      </c>
      <c r="D30" s="17">
        <v>543</v>
      </c>
      <c r="E30" s="18">
        <f>D30*C30</f>
        <v>543</v>
      </c>
      <c r="F30" s="34"/>
      <c r="G30" s="18"/>
      <c r="H30" s="18"/>
      <c r="I30" s="63"/>
    </row>
    <row r="31" spans="1:9" s="3" customFormat="1" ht="20.25" customHeight="1" x14ac:dyDescent="0.25">
      <c r="A31" s="47">
        <v>8</v>
      </c>
      <c r="B31" s="16" t="s">
        <v>33</v>
      </c>
      <c r="C31" s="47">
        <v>1</v>
      </c>
      <c r="D31" s="17">
        <v>680</v>
      </c>
      <c r="E31" s="18">
        <f>D31*C31</f>
        <v>680</v>
      </c>
      <c r="F31" s="34"/>
      <c r="G31" s="18"/>
      <c r="H31" s="18"/>
      <c r="I31" s="63"/>
    </row>
    <row r="32" spans="1:9" s="3" customFormat="1" ht="20.25" customHeight="1" x14ac:dyDescent="0.25">
      <c r="A32" s="47">
        <v>9</v>
      </c>
      <c r="B32" s="82" t="s">
        <v>54</v>
      </c>
      <c r="C32" s="57">
        <v>1</v>
      </c>
      <c r="D32" s="58">
        <v>1156</v>
      </c>
      <c r="E32" s="58">
        <f>D32*C32</f>
        <v>1156</v>
      </c>
      <c r="F32" s="34"/>
      <c r="G32" s="18"/>
      <c r="H32" s="18"/>
      <c r="I32" s="63"/>
    </row>
    <row r="33" spans="1:9" s="3" customFormat="1" ht="20.25" customHeight="1" x14ac:dyDescent="0.25">
      <c r="A33" s="47"/>
      <c r="B33" s="81" t="s">
        <v>16</v>
      </c>
      <c r="C33" s="47"/>
      <c r="D33" s="17"/>
      <c r="E33" s="27">
        <f>SUM(E24:E32)</f>
        <v>7140</v>
      </c>
      <c r="F33" s="27"/>
      <c r="G33" s="27"/>
      <c r="H33" s="27"/>
      <c r="I33" s="46"/>
    </row>
    <row r="34" spans="1:9" s="3" customFormat="1" ht="12" hidden="1" customHeight="1" x14ac:dyDescent="0.25">
      <c r="A34" s="6"/>
      <c r="B34" s="7"/>
      <c r="C34" s="6"/>
      <c r="D34" s="8"/>
      <c r="E34" s="9"/>
      <c r="F34" s="9"/>
      <c r="G34" s="9"/>
      <c r="H34" s="9"/>
      <c r="I34" s="10"/>
    </row>
    <row r="35" spans="1:9" s="3" customFormat="1" ht="18" hidden="1" customHeight="1" x14ac:dyDescent="0.25">
      <c r="A35" s="6"/>
      <c r="B35" s="6"/>
      <c r="C35" s="6"/>
      <c r="D35" s="95"/>
      <c r="E35" s="96" t="s">
        <v>34</v>
      </c>
      <c r="F35" s="96"/>
      <c r="G35" s="96"/>
      <c r="H35" s="96"/>
      <c r="I35" s="97"/>
    </row>
    <row r="36" spans="1:9" s="12" customFormat="1" ht="15.75" hidden="1" customHeight="1" x14ac:dyDescent="0.25">
      <c r="A36" s="98" t="s">
        <v>35</v>
      </c>
      <c r="B36" s="98"/>
      <c r="C36" s="98"/>
      <c r="D36" s="98"/>
      <c r="E36" s="98"/>
      <c r="F36" s="98"/>
      <c r="G36" s="98"/>
      <c r="H36" s="98"/>
      <c r="I36" s="98"/>
    </row>
    <row r="37" spans="1:9" s="13" customFormat="1" ht="12.75" hidden="1" customHeight="1" x14ac:dyDescent="0.2">
      <c r="A37" s="99"/>
      <c r="B37" s="14"/>
      <c r="C37" s="15"/>
      <c r="D37" s="15"/>
      <c r="E37" s="15"/>
      <c r="F37" s="15"/>
      <c r="G37" s="15"/>
      <c r="H37" s="15"/>
      <c r="I37" s="15"/>
    </row>
    <row r="38" spans="1:9" s="13" customFormat="1" ht="21" hidden="1" customHeight="1" x14ac:dyDescent="0.2">
      <c r="A38" s="99"/>
      <c r="B38" s="14"/>
      <c r="C38" s="15"/>
      <c r="D38" s="15"/>
      <c r="E38" s="15"/>
      <c r="F38" s="15"/>
      <c r="G38" s="15"/>
      <c r="H38" s="15"/>
      <c r="I38" s="15"/>
    </row>
    <row r="39" spans="1:9" s="13" customFormat="1" ht="19.5" hidden="1" customHeight="1" x14ac:dyDescent="0.2">
      <c r="A39" s="99"/>
      <c r="B39" s="14"/>
      <c r="C39" s="15"/>
      <c r="D39" s="15"/>
      <c r="E39" s="15"/>
      <c r="F39" s="15"/>
      <c r="G39" s="15"/>
      <c r="H39" s="15"/>
      <c r="I39" s="15"/>
    </row>
    <row r="40" spans="1:9" s="12" customFormat="1" ht="21" hidden="1" customHeight="1" x14ac:dyDescent="0.25">
      <c r="A40" s="98" t="s">
        <v>36</v>
      </c>
      <c r="B40" s="98"/>
      <c r="C40" s="98"/>
      <c r="D40" s="98"/>
      <c r="E40" s="98"/>
      <c r="F40" s="98"/>
      <c r="G40" s="98"/>
      <c r="H40" s="98"/>
      <c r="I40" s="98"/>
    </row>
    <row r="41" spans="1:9" s="3" customFormat="1" ht="18.75" customHeight="1" x14ac:dyDescent="0.25">
      <c r="A41" s="47">
        <v>1</v>
      </c>
      <c r="B41" s="16" t="s">
        <v>37</v>
      </c>
      <c r="C41" s="47">
        <v>5</v>
      </c>
      <c r="D41" s="17">
        <v>265</v>
      </c>
      <c r="E41" s="18">
        <f>D41*C41</f>
        <v>1325</v>
      </c>
      <c r="F41" s="34"/>
      <c r="G41" s="18"/>
      <c r="H41" s="18"/>
      <c r="I41" s="63" t="s">
        <v>38</v>
      </c>
    </row>
    <row r="42" spans="1:9" s="3" customFormat="1" ht="18.75" customHeight="1" x14ac:dyDescent="0.25">
      <c r="A42" s="47">
        <v>2</v>
      </c>
      <c r="B42" s="16" t="s">
        <v>39</v>
      </c>
      <c r="C42" s="47">
        <v>1</v>
      </c>
      <c r="D42" s="17">
        <v>255</v>
      </c>
      <c r="E42" s="18">
        <f>D42*C42</f>
        <v>255</v>
      </c>
      <c r="F42" s="34"/>
      <c r="G42" s="18"/>
      <c r="H42" s="18"/>
      <c r="I42" s="63"/>
    </row>
    <row r="43" spans="1:9" s="3" customFormat="1" ht="18.75" customHeight="1" x14ac:dyDescent="0.25">
      <c r="A43" s="47">
        <v>3</v>
      </c>
      <c r="B43" s="82" t="s">
        <v>69</v>
      </c>
      <c r="C43" s="57">
        <v>1</v>
      </c>
      <c r="D43" s="83">
        <v>1082</v>
      </c>
      <c r="E43" s="58">
        <f t="shared" ref="E43:E44" si="3">D43*C43</f>
        <v>1082</v>
      </c>
      <c r="F43" s="34"/>
      <c r="G43" s="18"/>
      <c r="H43" s="18"/>
      <c r="I43" s="63"/>
    </row>
    <row r="44" spans="1:9" s="3" customFormat="1" ht="18.75" customHeight="1" x14ac:dyDescent="0.25">
      <c r="A44" s="47">
        <v>4</v>
      </c>
      <c r="B44" s="82" t="s">
        <v>75</v>
      </c>
      <c r="C44" s="57">
        <v>1</v>
      </c>
      <c r="D44" s="83">
        <v>1082</v>
      </c>
      <c r="E44" s="58">
        <f t="shared" si="3"/>
        <v>1082</v>
      </c>
      <c r="F44" s="34"/>
      <c r="G44" s="18"/>
      <c r="H44" s="18"/>
      <c r="I44" s="63"/>
    </row>
    <row r="45" spans="1:9" s="3" customFormat="1" ht="18.75" customHeight="1" x14ac:dyDescent="0.25">
      <c r="A45" s="47">
        <v>5</v>
      </c>
      <c r="B45" s="16" t="s">
        <v>41</v>
      </c>
      <c r="C45" s="47">
        <v>1</v>
      </c>
      <c r="D45" s="17">
        <v>541</v>
      </c>
      <c r="E45" s="18">
        <f t="shared" si="0"/>
        <v>541</v>
      </c>
      <c r="F45" s="34"/>
      <c r="G45" s="18"/>
      <c r="H45" s="18"/>
      <c r="I45" s="63"/>
    </row>
    <row r="46" spans="1:9" s="3" customFormat="1" ht="18.75" customHeight="1" x14ac:dyDescent="0.25">
      <c r="A46" s="47">
        <v>6</v>
      </c>
      <c r="B46" s="16" t="s">
        <v>42</v>
      </c>
      <c r="C46" s="47">
        <v>1</v>
      </c>
      <c r="D46" s="17">
        <v>183</v>
      </c>
      <c r="E46" s="18">
        <f t="shared" si="0"/>
        <v>183</v>
      </c>
      <c r="F46" s="34"/>
      <c r="G46" s="18"/>
      <c r="H46" s="18"/>
      <c r="I46" s="63"/>
    </row>
    <row r="47" spans="1:9" s="3" customFormat="1" ht="18.75" customHeight="1" x14ac:dyDescent="0.25">
      <c r="A47" s="47">
        <v>7</v>
      </c>
      <c r="B47" s="16" t="s">
        <v>43</v>
      </c>
      <c r="C47" s="47">
        <v>1</v>
      </c>
      <c r="D47" s="17">
        <v>549</v>
      </c>
      <c r="E47" s="18">
        <f t="shared" si="0"/>
        <v>549</v>
      </c>
      <c r="F47" s="34"/>
      <c r="G47" s="18"/>
      <c r="H47" s="18"/>
      <c r="I47" s="63"/>
    </row>
    <row r="48" spans="1:9" s="3" customFormat="1" ht="18.75" customHeight="1" x14ac:dyDescent="0.25">
      <c r="A48" s="47">
        <v>8</v>
      </c>
      <c r="B48" s="16" t="s">
        <v>44</v>
      </c>
      <c r="C48" s="47">
        <v>1</v>
      </c>
      <c r="D48" s="17">
        <v>593</v>
      </c>
      <c r="E48" s="18">
        <f t="shared" si="0"/>
        <v>593</v>
      </c>
      <c r="F48" s="34"/>
      <c r="G48" s="18"/>
      <c r="H48" s="18"/>
      <c r="I48" s="63"/>
    </row>
    <row r="49" spans="1:9" s="3" customFormat="1" ht="18.75" customHeight="1" x14ac:dyDescent="0.25">
      <c r="A49" s="47"/>
      <c r="B49" s="81" t="s">
        <v>16</v>
      </c>
      <c r="C49" s="47"/>
      <c r="D49" s="17"/>
      <c r="E49" s="27">
        <f>SUM(E41:E48)</f>
        <v>5610</v>
      </c>
      <c r="F49" s="27"/>
      <c r="G49" s="27"/>
      <c r="H49" s="27"/>
      <c r="I49" s="46"/>
    </row>
    <row r="50" spans="1:9" s="3" customFormat="1" ht="18.75" customHeight="1" x14ac:dyDescent="0.25">
      <c r="A50" s="47">
        <v>1</v>
      </c>
      <c r="B50" s="16" t="s">
        <v>45</v>
      </c>
      <c r="C50" s="47">
        <v>4</v>
      </c>
      <c r="D50" s="17">
        <v>266</v>
      </c>
      <c r="E50" s="18">
        <f>D50*C50</f>
        <v>1064</v>
      </c>
      <c r="F50" s="84"/>
      <c r="G50" s="18"/>
      <c r="H50" s="18"/>
      <c r="I50" s="63" t="s">
        <v>46</v>
      </c>
    </row>
    <row r="51" spans="1:9" s="3" customFormat="1" ht="18.75" customHeight="1" x14ac:dyDescent="0.25">
      <c r="A51" s="47">
        <v>2</v>
      </c>
      <c r="B51" s="16" t="s">
        <v>47</v>
      </c>
      <c r="C51" s="47">
        <v>1</v>
      </c>
      <c r="D51" s="17">
        <v>587</v>
      </c>
      <c r="E51" s="18">
        <f>D51*C51</f>
        <v>587</v>
      </c>
      <c r="F51" s="84"/>
      <c r="G51" s="18"/>
      <c r="H51" s="18"/>
      <c r="I51" s="63"/>
    </row>
    <row r="52" spans="1:9" s="3" customFormat="1" ht="18.75" customHeight="1" x14ac:dyDescent="0.25">
      <c r="A52" s="47">
        <v>3</v>
      </c>
      <c r="B52" s="16" t="s">
        <v>48</v>
      </c>
      <c r="C52" s="47">
        <v>1</v>
      </c>
      <c r="D52" s="17">
        <v>299</v>
      </c>
      <c r="E52" s="18">
        <f>D52*C52</f>
        <v>299</v>
      </c>
      <c r="F52" s="84"/>
      <c r="G52" s="18"/>
      <c r="H52" s="18"/>
      <c r="I52" s="63"/>
    </row>
    <row r="53" spans="1:9" s="3" customFormat="1" ht="18.75" customHeight="1" x14ac:dyDescent="0.25">
      <c r="A53" s="47">
        <v>4</v>
      </c>
      <c r="B53" s="16" t="s">
        <v>49</v>
      </c>
      <c r="C53" s="47">
        <v>1</v>
      </c>
      <c r="D53" s="17">
        <v>3300</v>
      </c>
      <c r="E53" s="18">
        <f>D53*C53</f>
        <v>3300</v>
      </c>
      <c r="F53" s="84"/>
      <c r="G53" s="18"/>
      <c r="H53" s="18"/>
      <c r="I53" s="63"/>
    </row>
    <row r="54" spans="1:9" s="3" customFormat="1" ht="18.75" customHeight="1" x14ac:dyDescent="0.25">
      <c r="A54" s="47">
        <v>5</v>
      </c>
      <c r="B54" s="82" t="s">
        <v>83</v>
      </c>
      <c r="C54" s="57">
        <v>1</v>
      </c>
      <c r="D54" s="83">
        <v>1076</v>
      </c>
      <c r="E54" s="58">
        <f t="shared" ref="E54" si="4">D54*C54</f>
        <v>1076</v>
      </c>
      <c r="F54" s="84"/>
      <c r="G54" s="18"/>
      <c r="H54" s="18"/>
      <c r="I54" s="63"/>
    </row>
    <row r="55" spans="1:9" s="3" customFormat="1" ht="18.75" customHeight="1" x14ac:dyDescent="0.25">
      <c r="A55" s="47">
        <v>6</v>
      </c>
      <c r="B55" s="16" t="s">
        <v>50</v>
      </c>
      <c r="C55" s="47">
        <v>1</v>
      </c>
      <c r="D55" s="17">
        <v>331</v>
      </c>
      <c r="E55" s="18">
        <f t="shared" ref="E55" si="5">D55*C55</f>
        <v>331</v>
      </c>
      <c r="F55" s="84"/>
      <c r="G55" s="18"/>
      <c r="H55" s="18"/>
      <c r="I55" s="63"/>
    </row>
    <row r="56" spans="1:9" s="3" customFormat="1" ht="18.75" customHeight="1" x14ac:dyDescent="0.25">
      <c r="A56" s="47"/>
      <c r="B56" s="81" t="s">
        <v>16</v>
      </c>
      <c r="C56" s="47"/>
      <c r="D56" s="17"/>
      <c r="E56" s="27">
        <f>SUM(E50:E55)</f>
        <v>6657</v>
      </c>
      <c r="F56" s="27"/>
      <c r="G56" s="27"/>
      <c r="H56" s="27"/>
      <c r="I56" s="46"/>
    </row>
    <row r="57" spans="1:9" s="3" customFormat="1" ht="18.75" customHeight="1" x14ac:dyDescent="0.25">
      <c r="A57" s="47">
        <v>1</v>
      </c>
      <c r="B57" s="16" t="s">
        <v>51</v>
      </c>
      <c r="C57" s="47">
        <v>1</v>
      </c>
      <c r="D57" s="18">
        <v>541</v>
      </c>
      <c r="E57" s="18">
        <f>C57*D57</f>
        <v>541</v>
      </c>
      <c r="F57" s="34"/>
      <c r="G57" s="18"/>
      <c r="H57" s="18"/>
      <c r="I57" s="70" t="s">
        <v>52</v>
      </c>
    </row>
    <row r="58" spans="1:9" s="3" customFormat="1" ht="18.75" customHeight="1" x14ac:dyDescent="0.25">
      <c r="A58" s="47">
        <v>2</v>
      </c>
      <c r="B58" s="16" t="s">
        <v>53</v>
      </c>
      <c r="C58" s="47">
        <v>1</v>
      </c>
      <c r="D58" s="18">
        <v>667</v>
      </c>
      <c r="E58" s="18">
        <f>C58*D58</f>
        <v>667</v>
      </c>
      <c r="F58" s="34"/>
      <c r="G58" s="18"/>
      <c r="H58" s="18"/>
      <c r="I58" s="70"/>
    </row>
    <row r="59" spans="1:9" s="3" customFormat="1" ht="18.75" customHeight="1" x14ac:dyDescent="0.25">
      <c r="A59" s="47">
        <v>3</v>
      </c>
      <c r="B59" s="82" t="s">
        <v>111</v>
      </c>
      <c r="C59" s="57">
        <v>1</v>
      </c>
      <c r="D59" s="83">
        <v>831</v>
      </c>
      <c r="E59" s="58">
        <f t="shared" ref="E59:E61" si="6">D59*C59</f>
        <v>831</v>
      </c>
      <c r="F59" s="34"/>
      <c r="G59" s="18"/>
      <c r="H59" s="18"/>
      <c r="I59" s="70"/>
    </row>
    <row r="60" spans="1:9" s="3" customFormat="1" ht="18.75" customHeight="1" x14ac:dyDescent="0.25">
      <c r="A60" s="47">
        <v>4</v>
      </c>
      <c r="B60" s="82" t="s">
        <v>164</v>
      </c>
      <c r="C60" s="57">
        <v>1</v>
      </c>
      <c r="D60" s="83">
        <v>1156</v>
      </c>
      <c r="E60" s="58">
        <f>D60*C60</f>
        <v>1156</v>
      </c>
      <c r="F60" s="85"/>
      <c r="G60" s="18"/>
      <c r="H60" s="18"/>
      <c r="I60" s="70"/>
    </row>
    <row r="61" spans="1:9" s="3" customFormat="1" ht="18.75" customHeight="1" x14ac:dyDescent="0.25">
      <c r="A61" s="47">
        <v>5</v>
      </c>
      <c r="B61" s="82" t="s">
        <v>148</v>
      </c>
      <c r="C61" s="57">
        <v>1</v>
      </c>
      <c r="D61" s="83">
        <v>1158</v>
      </c>
      <c r="E61" s="58">
        <f t="shared" si="6"/>
        <v>1158</v>
      </c>
      <c r="F61" s="34"/>
      <c r="G61" s="18"/>
      <c r="H61" s="18"/>
      <c r="I61" s="70"/>
    </row>
    <row r="62" spans="1:9" s="3" customFormat="1" ht="18.75" customHeight="1" x14ac:dyDescent="0.25">
      <c r="A62" s="47">
        <v>6</v>
      </c>
      <c r="B62" s="16" t="s">
        <v>56</v>
      </c>
      <c r="C62" s="47">
        <v>1</v>
      </c>
      <c r="D62" s="17">
        <v>255</v>
      </c>
      <c r="E62" s="18">
        <f t="shared" ref="E62:E65" si="7">D62*C62</f>
        <v>255</v>
      </c>
      <c r="F62" s="34"/>
      <c r="G62" s="18"/>
      <c r="H62" s="18"/>
      <c r="I62" s="70"/>
    </row>
    <row r="63" spans="1:9" s="3" customFormat="1" ht="18.75" customHeight="1" x14ac:dyDescent="0.25">
      <c r="A63" s="47">
        <v>7</v>
      </c>
      <c r="B63" s="16" t="s">
        <v>57</v>
      </c>
      <c r="C63" s="47">
        <v>1</v>
      </c>
      <c r="D63" s="17">
        <v>255</v>
      </c>
      <c r="E63" s="18">
        <f t="shared" si="7"/>
        <v>255</v>
      </c>
      <c r="F63" s="34"/>
      <c r="G63" s="18"/>
      <c r="H63" s="18"/>
      <c r="I63" s="70"/>
    </row>
    <row r="64" spans="1:9" s="3" customFormat="1" ht="18.75" customHeight="1" x14ac:dyDescent="0.25">
      <c r="A64" s="47">
        <v>8</v>
      </c>
      <c r="B64" s="16" t="s">
        <v>58</v>
      </c>
      <c r="C64" s="47">
        <v>1</v>
      </c>
      <c r="D64" s="17">
        <v>256</v>
      </c>
      <c r="E64" s="18">
        <f t="shared" si="7"/>
        <v>256</v>
      </c>
      <c r="F64" s="34"/>
      <c r="G64" s="18"/>
      <c r="H64" s="18"/>
      <c r="I64" s="70"/>
    </row>
    <row r="65" spans="1:9" s="3" customFormat="1" ht="18.75" customHeight="1" x14ac:dyDescent="0.25">
      <c r="A65" s="47">
        <v>9</v>
      </c>
      <c r="B65" s="16" t="s">
        <v>45</v>
      </c>
      <c r="C65" s="47">
        <v>1</v>
      </c>
      <c r="D65" s="17">
        <v>266</v>
      </c>
      <c r="E65" s="18">
        <f t="shared" si="7"/>
        <v>266</v>
      </c>
      <c r="F65" s="34"/>
      <c r="G65" s="18"/>
      <c r="H65" s="18"/>
      <c r="I65" s="70"/>
    </row>
    <row r="66" spans="1:9" s="3" customFormat="1" ht="18.75" customHeight="1" x14ac:dyDescent="0.25">
      <c r="A66" s="47"/>
      <c r="B66" s="81" t="s">
        <v>16</v>
      </c>
      <c r="C66" s="47"/>
      <c r="D66" s="17"/>
      <c r="E66" s="27">
        <f>SUM(E57:E65)</f>
        <v>5385</v>
      </c>
      <c r="F66" s="27"/>
      <c r="G66" s="27"/>
      <c r="H66" s="27"/>
      <c r="I66" s="46"/>
    </row>
    <row r="67" spans="1:9" s="3" customFormat="1" ht="18.75" customHeight="1" x14ac:dyDescent="0.25">
      <c r="A67" s="47">
        <v>1</v>
      </c>
      <c r="B67" s="16" t="s">
        <v>59</v>
      </c>
      <c r="C67" s="47">
        <v>4</v>
      </c>
      <c r="D67" s="17">
        <v>266</v>
      </c>
      <c r="E67" s="18">
        <f>D67*C67</f>
        <v>1064</v>
      </c>
      <c r="F67" s="34"/>
      <c r="G67" s="18"/>
      <c r="H67" s="18"/>
      <c r="I67" s="63" t="s">
        <v>60</v>
      </c>
    </row>
    <row r="68" spans="1:9" s="3" customFormat="1" ht="18.75" customHeight="1" x14ac:dyDescent="0.25">
      <c r="A68" s="47">
        <v>2</v>
      </c>
      <c r="B68" s="16" t="s">
        <v>61</v>
      </c>
      <c r="C68" s="47">
        <v>1</v>
      </c>
      <c r="D68" s="17">
        <v>3198</v>
      </c>
      <c r="E68" s="18">
        <f>D68*C68</f>
        <v>3198</v>
      </c>
      <c r="F68" s="34"/>
      <c r="G68" s="18"/>
      <c r="H68" s="18"/>
      <c r="I68" s="63"/>
    </row>
    <row r="69" spans="1:9" s="3" customFormat="1" ht="18.75" customHeight="1" x14ac:dyDescent="0.25">
      <c r="A69" s="47">
        <v>3</v>
      </c>
      <c r="B69" s="82" t="s">
        <v>179</v>
      </c>
      <c r="C69" s="57">
        <v>1</v>
      </c>
      <c r="D69" s="58">
        <v>1156</v>
      </c>
      <c r="E69" s="58">
        <f>D69*C69</f>
        <v>1156</v>
      </c>
      <c r="F69" s="34"/>
      <c r="G69" s="18"/>
      <c r="H69" s="18"/>
      <c r="I69" s="63"/>
    </row>
    <row r="70" spans="1:9" s="3" customFormat="1" ht="18.75" customHeight="1" x14ac:dyDescent="0.25">
      <c r="A70" s="47">
        <v>4</v>
      </c>
      <c r="B70" s="16" t="s">
        <v>62</v>
      </c>
      <c r="C70" s="47">
        <v>1</v>
      </c>
      <c r="D70" s="17">
        <v>540</v>
      </c>
      <c r="E70" s="18">
        <f>D70*C70</f>
        <v>540</v>
      </c>
      <c r="F70" s="34"/>
      <c r="G70" s="18"/>
      <c r="H70" s="18"/>
      <c r="I70" s="63"/>
    </row>
    <row r="71" spans="1:9" s="3" customFormat="1" ht="18.75" customHeight="1" x14ac:dyDescent="0.25">
      <c r="A71" s="47">
        <v>5</v>
      </c>
      <c r="B71" s="16" t="s">
        <v>63</v>
      </c>
      <c r="C71" s="47">
        <v>1</v>
      </c>
      <c r="D71" s="17">
        <v>675</v>
      </c>
      <c r="E71" s="18">
        <f>D71*C71</f>
        <v>675</v>
      </c>
      <c r="F71" s="34"/>
      <c r="G71" s="18"/>
      <c r="H71" s="18"/>
      <c r="I71" s="63"/>
    </row>
    <row r="72" spans="1:9" s="3" customFormat="1" ht="18.75" customHeight="1" x14ac:dyDescent="0.25">
      <c r="A72" s="47"/>
      <c r="B72" s="81" t="s">
        <v>16</v>
      </c>
      <c r="C72" s="47"/>
      <c r="D72" s="17"/>
      <c r="E72" s="27">
        <f>SUM(E67:E71)</f>
        <v>6633</v>
      </c>
      <c r="F72" s="27"/>
      <c r="G72" s="27"/>
      <c r="H72" s="27"/>
      <c r="I72" s="46"/>
    </row>
    <row r="73" spans="1:9" s="3" customFormat="1" ht="18.75" customHeight="1" x14ac:dyDescent="0.25">
      <c r="A73" s="47">
        <v>1</v>
      </c>
      <c r="B73" s="16" t="s">
        <v>64</v>
      </c>
      <c r="C73" s="47">
        <v>1</v>
      </c>
      <c r="D73" s="17">
        <v>257</v>
      </c>
      <c r="E73" s="18">
        <f>D73*C73</f>
        <v>257</v>
      </c>
      <c r="F73" s="34"/>
      <c r="G73" s="18"/>
      <c r="H73" s="18"/>
      <c r="I73" s="63" t="s">
        <v>65</v>
      </c>
    </row>
    <row r="74" spans="1:9" s="3" customFormat="1" ht="18.75" customHeight="1" x14ac:dyDescent="0.25">
      <c r="A74" s="47">
        <v>2</v>
      </c>
      <c r="B74" s="16" t="s">
        <v>59</v>
      </c>
      <c r="C74" s="47">
        <v>1</v>
      </c>
      <c r="D74" s="17">
        <v>266</v>
      </c>
      <c r="E74" s="18">
        <f t="shared" ref="E74:E91" si="8">D74*C74</f>
        <v>266</v>
      </c>
      <c r="F74" s="34"/>
      <c r="G74" s="18"/>
      <c r="H74" s="18"/>
      <c r="I74" s="63"/>
    </row>
    <row r="75" spans="1:9" s="3" customFormat="1" ht="18.75" customHeight="1" x14ac:dyDescent="0.25">
      <c r="A75" s="47">
        <v>3</v>
      </c>
      <c r="B75" s="16" t="s">
        <v>66</v>
      </c>
      <c r="C75" s="47">
        <v>1</v>
      </c>
      <c r="D75" s="17">
        <v>258</v>
      </c>
      <c r="E75" s="18">
        <f t="shared" si="8"/>
        <v>258</v>
      </c>
      <c r="F75" s="34"/>
      <c r="G75" s="18"/>
      <c r="H75" s="18"/>
      <c r="I75" s="63"/>
    </row>
    <row r="76" spans="1:9" s="3" customFormat="1" ht="18.75" customHeight="1" x14ac:dyDescent="0.25">
      <c r="A76" s="47">
        <v>4</v>
      </c>
      <c r="B76" s="16" t="s">
        <v>67</v>
      </c>
      <c r="C76" s="47">
        <v>1</v>
      </c>
      <c r="D76" s="17">
        <v>259</v>
      </c>
      <c r="E76" s="18">
        <f t="shared" si="8"/>
        <v>259</v>
      </c>
      <c r="F76" s="34"/>
      <c r="G76" s="18"/>
      <c r="H76" s="18"/>
      <c r="I76" s="63"/>
    </row>
    <row r="77" spans="1:9" s="3" customFormat="1" ht="18.75" customHeight="1" x14ac:dyDescent="0.25">
      <c r="A77" s="47">
        <v>5</v>
      </c>
      <c r="B77" s="16" t="s">
        <v>68</v>
      </c>
      <c r="C77" s="47">
        <v>1</v>
      </c>
      <c r="D77" s="17">
        <v>4356</v>
      </c>
      <c r="E77" s="18">
        <f t="shared" si="8"/>
        <v>4356</v>
      </c>
      <c r="F77" s="34"/>
      <c r="G77" s="18"/>
      <c r="H77" s="18"/>
      <c r="I77" s="63"/>
    </row>
    <row r="78" spans="1:9" s="3" customFormat="1" ht="18.75" customHeight="1" x14ac:dyDescent="0.25">
      <c r="A78" s="47">
        <v>6</v>
      </c>
      <c r="B78" s="82" t="s">
        <v>178</v>
      </c>
      <c r="C78" s="57">
        <v>1</v>
      </c>
      <c r="D78" s="58">
        <v>1156</v>
      </c>
      <c r="E78" s="58">
        <f>D78*C78</f>
        <v>1156</v>
      </c>
      <c r="F78" s="34"/>
      <c r="G78" s="18"/>
      <c r="H78" s="18"/>
      <c r="I78" s="63"/>
    </row>
    <row r="79" spans="1:9" s="3" customFormat="1" ht="18.75" customHeight="1" x14ac:dyDescent="0.25">
      <c r="A79" s="47">
        <v>7</v>
      </c>
      <c r="B79" s="16" t="s">
        <v>70</v>
      </c>
      <c r="C79" s="47">
        <v>1</v>
      </c>
      <c r="D79" s="17">
        <v>548</v>
      </c>
      <c r="E79" s="18">
        <f t="shared" si="8"/>
        <v>548</v>
      </c>
      <c r="F79" s="34"/>
      <c r="G79" s="18"/>
      <c r="H79" s="18"/>
      <c r="I79" s="63"/>
    </row>
    <row r="80" spans="1:9" s="3" customFormat="1" ht="18.75" customHeight="1" x14ac:dyDescent="0.25">
      <c r="A80" s="47">
        <v>8</v>
      </c>
      <c r="B80" s="16" t="s">
        <v>71</v>
      </c>
      <c r="C80" s="47">
        <v>1</v>
      </c>
      <c r="D80" s="17">
        <v>667</v>
      </c>
      <c r="E80" s="18">
        <f t="shared" si="8"/>
        <v>667</v>
      </c>
      <c r="F80" s="34"/>
      <c r="G80" s="18"/>
      <c r="H80" s="18"/>
      <c r="I80" s="63"/>
    </row>
    <row r="81" spans="1:9" s="3" customFormat="1" ht="18.75" customHeight="1" x14ac:dyDescent="0.25">
      <c r="A81" s="47"/>
      <c r="B81" s="81" t="s">
        <v>16</v>
      </c>
      <c r="C81" s="47"/>
      <c r="D81" s="17"/>
      <c r="E81" s="27">
        <f>SUM(E73:E80)</f>
        <v>7767</v>
      </c>
      <c r="F81" s="27"/>
      <c r="G81" s="27"/>
      <c r="H81" s="27"/>
      <c r="I81" s="46"/>
    </row>
    <row r="82" spans="1:9" s="3" customFormat="1" ht="18.75" customHeight="1" x14ac:dyDescent="0.25">
      <c r="A82" s="47">
        <v>1</v>
      </c>
      <c r="B82" s="16" t="s">
        <v>72</v>
      </c>
      <c r="C82" s="47">
        <v>4</v>
      </c>
      <c r="D82" s="17">
        <v>266</v>
      </c>
      <c r="E82" s="18">
        <f t="shared" si="8"/>
        <v>1064</v>
      </c>
      <c r="F82" s="34"/>
      <c r="G82" s="18"/>
      <c r="H82" s="18"/>
      <c r="I82" s="63" t="s">
        <v>73</v>
      </c>
    </row>
    <row r="83" spans="1:9" s="3" customFormat="1" ht="18.75" customHeight="1" x14ac:dyDescent="0.25">
      <c r="A83" s="47">
        <v>2</v>
      </c>
      <c r="B83" s="16" t="s">
        <v>74</v>
      </c>
      <c r="C83" s="47">
        <v>1</v>
      </c>
      <c r="D83" s="17">
        <v>3338</v>
      </c>
      <c r="E83" s="18">
        <f t="shared" si="8"/>
        <v>3338</v>
      </c>
      <c r="F83" s="34"/>
      <c r="G83" s="18"/>
      <c r="H83" s="18"/>
      <c r="I83" s="63"/>
    </row>
    <row r="84" spans="1:9" s="3" customFormat="1" ht="18.75" customHeight="1" x14ac:dyDescent="0.25">
      <c r="A84" s="47">
        <v>3</v>
      </c>
      <c r="B84" s="82" t="s">
        <v>193</v>
      </c>
      <c r="C84" s="57">
        <v>1</v>
      </c>
      <c r="D84" s="83">
        <v>1082</v>
      </c>
      <c r="E84" s="58">
        <f t="shared" ref="E84" si="9">D84*C84</f>
        <v>1082</v>
      </c>
      <c r="F84" s="34"/>
      <c r="G84" s="18"/>
      <c r="H84" s="18"/>
      <c r="I84" s="63"/>
    </row>
    <row r="85" spans="1:9" s="3" customFormat="1" ht="18.75" customHeight="1" x14ac:dyDescent="0.25">
      <c r="A85" s="47">
        <v>4</v>
      </c>
      <c r="B85" s="16" t="s">
        <v>76</v>
      </c>
      <c r="C85" s="47">
        <v>1</v>
      </c>
      <c r="D85" s="17">
        <v>540</v>
      </c>
      <c r="E85" s="18">
        <f t="shared" si="8"/>
        <v>540</v>
      </c>
      <c r="F85" s="34"/>
      <c r="G85" s="18"/>
      <c r="H85" s="18"/>
      <c r="I85" s="63"/>
    </row>
    <row r="86" spans="1:9" s="3" customFormat="1" ht="18.75" customHeight="1" x14ac:dyDescent="0.25">
      <c r="A86" s="47">
        <v>5</v>
      </c>
      <c r="B86" s="16" t="s">
        <v>77</v>
      </c>
      <c r="C86" s="47">
        <v>1</v>
      </c>
      <c r="D86" s="17">
        <v>646</v>
      </c>
      <c r="E86" s="18">
        <f t="shared" si="8"/>
        <v>646</v>
      </c>
      <c r="F86" s="34"/>
      <c r="G86" s="18"/>
      <c r="H86" s="18"/>
      <c r="I86" s="63"/>
    </row>
    <row r="87" spans="1:9" s="3" customFormat="1" ht="18.75" customHeight="1" x14ac:dyDescent="0.25">
      <c r="A87" s="47"/>
      <c r="B87" s="81" t="s">
        <v>16</v>
      </c>
      <c r="C87" s="47"/>
      <c r="D87" s="17"/>
      <c r="E87" s="27">
        <f>SUM(E82:E86)</f>
        <v>6670</v>
      </c>
      <c r="F87" s="27"/>
      <c r="G87" s="27"/>
      <c r="H87" s="27"/>
      <c r="I87" s="46"/>
    </row>
    <row r="88" spans="1:9" s="3" customFormat="1" ht="18.75" customHeight="1" x14ac:dyDescent="0.25">
      <c r="A88" s="47">
        <v>1</v>
      </c>
      <c r="B88" s="16" t="s">
        <v>78</v>
      </c>
      <c r="C88" s="47">
        <v>4</v>
      </c>
      <c r="D88" s="17">
        <v>266</v>
      </c>
      <c r="E88" s="18">
        <f t="shared" si="8"/>
        <v>1064</v>
      </c>
      <c r="F88" s="34"/>
      <c r="G88" s="18"/>
      <c r="H88" s="18"/>
      <c r="I88" s="63" t="s">
        <v>79</v>
      </c>
    </row>
    <row r="89" spans="1:9" s="3" customFormat="1" ht="18.75" customHeight="1" x14ac:dyDescent="0.25">
      <c r="A89" s="47">
        <v>2</v>
      </c>
      <c r="B89" s="16" t="s">
        <v>80</v>
      </c>
      <c r="C89" s="47">
        <v>1</v>
      </c>
      <c r="D89" s="17">
        <v>540</v>
      </c>
      <c r="E89" s="18">
        <f t="shared" si="8"/>
        <v>540</v>
      </c>
      <c r="F89" s="34"/>
      <c r="G89" s="18"/>
      <c r="H89" s="18"/>
      <c r="I89" s="63"/>
    </row>
    <row r="90" spans="1:9" s="3" customFormat="1" ht="18.75" customHeight="1" x14ac:dyDescent="0.25">
      <c r="A90" s="47">
        <v>3</v>
      </c>
      <c r="B90" s="16" t="s">
        <v>81</v>
      </c>
      <c r="C90" s="47">
        <v>1</v>
      </c>
      <c r="D90" s="17">
        <v>596</v>
      </c>
      <c r="E90" s="18">
        <f t="shared" si="8"/>
        <v>596</v>
      </c>
      <c r="F90" s="34"/>
      <c r="G90" s="18"/>
      <c r="H90" s="18"/>
      <c r="I90" s="63"/>
    </row>
    <row r="91" spans="1:9" s="3" customFormat="1" ht="18.75" customHeight="1" x14ac:dyDescent="0.25">
      <c r="A91" s="47">
        <v>4</v>
      </c>
      <c r="B91" s="16" t="s">
        <v>82</v>
      </c>
      <c r="C91" s="47">
        <v>1</v>
      </c>
      <c r="D91" s="17">
        <v>3232</v>
      </c>
      <c r="E91" s="18">
        <f t="shared" si="8"/>
        <v>3232</v>
      </c>
      <c r="F91" s="34"/>
      <c r="G91" s="18"/>
      <c r="H91" s="18"/>
      <c r="I91" s="63"/>
    </row>
    <row r="92" spans="1:9" s="3" customFormat="1" ht="18.75" customHeight="1" x14ac:dyDescent="0.25">
      <c r="A92" s="47">
        <v>5</v>
      </c>
      <c r="B92" s="82" t="s">
        <v>232</v>
      </c>
      <c r="C92" s="57">
        <v>1</v>
      </c>
      <c r="D92" s="86">
        <v>959</v>
      </c>
      <c r="E92" s="58">
        <f t="shared" ref="E92" si="10">C92*D92</f>
        <v>959</v>
      </c>
      <c r="F92" s="34"/>
      <c r="G92" s="18"/>
      <c r="H92" s="18"/>
      <c r="I92" s="63"/>
    </row>
    <row r="93" spans="1:9" s="3" customFormat="1" ht="18.75" customHeight="1" x14ac:dyDescent="0.25">
      <c r="A93" s="47"/>
      <c r="B93" s="81" t="s">
        <v>16</v>
      </c>
      <c r="C93" s="47"/>
      <c r="D93" s="17"/>
      <c r="E93" s="27">
        <f>SUM(E88:E92)</f>
        <v>6391</v>
      </c>
      <c r="F93" s="27"/>
      <c r="G93" s="27"/>
      <c r="H93" s="27"/>
      <c r="I93" s="46"/>
    </row>
    <row r="94" spans="1:9" s="3" customFormat="1" ht="18.75" customHeight="1" x14ac:dyDescent="0.25">
      <c r="A94" s="47">
        <v>1</v>
      </c>
      <c r="B94" s="16" t="s">
        <v>84</v>
      </c>
      <c r="C94" s="47">
        <v>1</v>
      </c>
      <c r="D94" s="17">
        <v>2966</v>
      </c>
      <c r="E94" s="18">
        <f>C94*D94</f>
        <v>2966</v>
      </c>
      <c r="F94" s="34"/>
      <c r="G94" s="18"/>
      <c r="H94" s="18"/>
      <c r="I94" s="63" t="s">
        <v>85</v>
      </c>
    </row>
    <row r="95" spans="1:9" s="3" customFormat="1" ht="18.75" customHeight="1" x14ac:dyDescent="0.25">
      <c r="A95" s="47">
        <v>2</v>
      </c>
      <c r="B95" s="16" t="s">
        <v>86</v>
      </c>
      <c r="C95" s="47">
        <v>1</v>
      </c>
      <c r="D95" s="17">
        <v>2931</v>
      </c>
      <c r="E95" s="18">
        <f>C95*D95</f>
        <v>2931</v>
      </c>
      <c r="F95" s="34"/>
      <c r="G95" s="18"/>
      <c r="H95" s="18"/>
      <c r="I95" s="63"/>
    </row>
    <row r="96" spans="1:9" s="3" customFormat="1" ht="18.75" customHeight="1" x14ac:dyDescent="0.25">
      <c r="A96" s="47">
        <v>3</v>
      </c>
      <c r="B96" s="16" t="s">
        <v>78</v>
      </c>
      <c r="C96" s="47">
        <v>1</v>
      </c>
      <c r="D96" s="17">
        <v>266</v>
      </c>
      <c r="E96" s="18">
        <f t="shared" ref="E96:E97" si="11">D96*C96</f>
        <v>266</v>
      </c>
      <c r="F96" s="34"/>
      <c r="G96" s="18"/>
      <c r="H96" s="18"/>
      <c r="I96" s="63"/>
    </row>
    <row r="97" spans="1:9" s="3" customFormat="1" ht="18.75" customHeight="1" x14ac:dyDescent="0.25">
      <c r="A97" s="47">
        <v>4</v>
      </c>
      <c r="B97" s="16" t="s">
        <v>72</v>
      </c>
      <c r="C97" s="47">
        <v>1</v>
      </c>
      <c r="D97" s="17">
        <v>266</v>
      </c>
      <c r="E97" s="18">
        <f t="shared" si="11"/>
        <v>266</v>
      </c>
      <c r="F97" s="34"/>
      <c r="G97" s="18"/>
      <c r="H97" s="18"/>
      <c r="I97" s="63"/>
    </row>
    <row r="98" spans="1:9" s="3" customFormat="1" ht="18.75" customHeight="1" x14ac:dyDescent="0.25">
      <c r="A98" s="47">
        <v>5</v>
      </c>
      <c r="B98" s="16" t="s">
        <v>87</v>
      </c>
      <c r="C98" s="47">
        <v>1</v>
      </c>
      <c r="D98" s="17">
        <v>256</v>
      </c>
      <c r="E98" s="18">
        <f>D98*C98</f>
        <v>256</v>
      </c>
      <c r="F98" s="34"/>
      <c r="G98" s="18"/>
      <c r="H98" s="18"/>
      <c r="I98" s="63"/>
    </row>
    <row r="99" spans="1:9" s="3" customFormat="1" ht="18.75" customHeight="1" x14ac:dyDescent="0.25">
      <c r="A99" s="47"/>
      <c r="B99" s="81" t="s">
        <v>16</v>
      </c>
      <c r="C99" s="47"/>
      <c r="D99" s="17"/>
      <c r="E99" s="27">
        <f>SUM(E94:E98)</f>
        <v>6685</v>
      </c>
      <c r="F99" s="27"/>
      <c r="G99" s="27"/>
      <c r="H99" s="27"/>
      <c r="I99" s="46"/>
    </row>
    <row r="100" spans="1:9" s="3" customFormat="1" ht="18.75" customHeight="1" x14ac:dyDescent="0.25">
      <c r="A100" s="47">
        <v>1</v>
      </c>
      <c r="B100" s="16" t="s">
        <v>88</v>
      </c>
      <c r="C100" s="47">
        <v>1</v>
      </c>
      <c r="D100" s="17">
        <v>1585</v>
      </c>
      <c r="E100" s="18">
        <f>C100*D100</f>
        <v>1585</v>
      </c>
      <c r="F100" s="34"/>
      <c r="G100" s="18"/>
      <c r="H100" s="18"/>
      <c r="I100" s="63" t="s">
        <v>89</v>
      </c>
    </row>
    <row r="101" spans="1:9" s="3" customFormat="1" ht="18.75" customHeight="1" x14ac:dyDescent="0.25">
      <c r="A101" s="47">
        <v>2</v>
      </c>
      <c r="B101" s="16" t="s">
        <v>90</v>
      </c>
      <c r="C101" s="47">
        <v>1</v>
      </c>
      <c r="D101" s="18">
        <v>1527.2934145198526</v>
      </c>
      <c r="E101" s="18">
        <f>C101*D101</f>
        <v>1527.2934145198526</v>
      </c>
      <c r="F101" s="34"/>
      <c r="G101" s="18"/>
      <c r="H101" s="18"/>
      <c r="I101" s="63"/>
    </row>
    <row r="102" spans="1:9" s="3" customFormat="1" ht="18.75" customHeight="1" x14ac:dyDescent="0.25">
      <c r="A102" s="47">
        <v>3</v>
      </c>
      <c r="B102" s="16" t="s">
        <v>91</v>
      </c>
      <c r="C102" s="47">
        <v>1</v>
      </c>
      <c r="D102" s="17">
        <v>260</v>
      </c>
      <c r="E102" s="18">
        <f t="shared" ref="E102:E107" si="12">D102*C102</f>
        <v>260</v>
      </c>
      <c r="F102" s="34"/>
      <c r="G102" s="18"/>
      <c r="H102" s="18"/>
      <c r="I102" s="63"/>
    </row>
    <row r="103" spans="1:9" s="3" customFormat="1" ht="18.75" customHeight="1" x14ac:dyDescent="0.25">
      <c r="A103" s="47">
        <v>4</v>
      </c>
      <c r="B103" s="16" t="s">
        <v>92</v>
      </c>
      <c r="C103" s="47">
        <v>1</v>
      </c>
      <c r="D103" s="17">
        <v>170</v>
      </c>
      <c r="E103" s="18">
        <f>D103*C103</f>
        <v>170</v>
      </c>
      <c r="F103" s="34"/>
      <c r="G103" s="18"/>
      <c r="H103" s="18"/>
      <c r="I103" s="63"/>
    </row>
    <row r="104" spans="1:9" s="3" customFormat="1" ht="18.75" customHeight="1" x14ac:dyDescent="0.25">
      <c r="A104" s="47">
        <v>5</v>
      </c>
      <c r="B104" s="16" t="s">
        <v>93</v>
      </c>
      <c r="C104" s="47">
        <v>1</v>
      </c>
      <c r="D104" s="17">
        <v>232</v>
      </c>
      <c r="E104" s="18">
        <f>D104*C104</f>
        <v>232</v>
      </c>
      <c r="F104" s="34"/>
      <c r="G104" s="18"/>
      <c r="H104" s="18"/>
      <c r="I104" s="63"/>
    </row>
    <row r="105" spans="1:9" s="3" customFormat="1" ht="18.75" customHeight="1" x14ac:dyDescent="0.25">
      <c r="A105" s="47">
        <v>6</v>
      </c>
      <c r="B105" s="16" t="s">
        <v>94</v>
      </c>
      <c r="C105" s="47">
        <v>2</v>
      </c>
      <c r="D105" s="17">
        <v>265</v>
      </c>
      <c r="E105" s="18">
        <f>D105*C105</f>
        <v>530</v>
      </c>
      <c r="F105" s="34"/>
      <c r="G105" s="18"/>
      <c r="H105" s="18"/>
      <c r="I105" s="63"/>
    </row>
    <row r="106" spans="1:9" s="3" customFormat="1" ht="18.75" customHeight="1" x14ac:dyDescent="0.25">
      <c r="A106" s="47">
        <v>7</v>
      </c>
      <c r="B106" s="16" t="s">
        <v>95</v>
      </c>
      <c r="C106" s="47">
        <v>1</v>
      </c>
      <c r="D106" s="17">
        <v>264</v>
      </c>
      <c r="E106" s="18">
        <f>D106*C106</f>
        <v>264</v>
      </c>
      <c r="F106" s="34"/>
      <c r="G106" s="18"/>
      <c r="H106" s="18"/>
      <c r="I106" s="63"/>
    </row>
    <row r="107" spans="1:9" s="3" customFormat="1" ht="18.75" customHeight="1" x14ac:dyDescent="0.25">
      <c r="A107" s="47">
        <v>8</v>
      </c>
      <c r="B107" s="16" t="s">
        <v>96</v>
      </c>
      <c r="C107" s="47">
        <v>1</v>
      </c>
      <c r="D107" s="17">
        <v>125</v>
      </c>
      <c r="E107" s="18">
        <f t="shared" si="12"/>
        <v>125</v>
      </c>
      <c r="F107" s="34"/>
      <c r="G107" s="18"/>
      <c r="H107" s="18"/>
      <c r="I107" s="63"/>
    </row>
    <row r="108" spans="1:9" s="3" customFormat="1" ht="18.75" customHeight="1" x14ac:dyDescent="0.25">
      <c r="A108" s="47">
        <v>9</v>
      </c>
      <c r="B108" s="16" t="s">
        <v>97</v>
      </c>
      <c r="C108" s="47">
        <v>1</v>
      </c>
      <c r="D108" s="17">
        <v>132</v>
      </c>
      <c r="E108" s="18">
        <f>D108*C108</f>
        <v>132</v>
      </c>
      <c r="F108" s="34"/>
      <c r="G108" s="18"/>
      <c r="H108" s="18"/>
      <c r="I108" s="63"/>
    </row>
    <row r="109" spans="1:9" s="3" customFormat="1" ht="18.75" customHeight="1" x14ac:dyDescent="0.25">
      <c r="A109" s="47">
        <v>10</v>
      </c>
      <c r="B109" s="16" t="s">
        <v>98</v>
      </c>
      <c r="C109" s="47">
        <v>1</v>
      </c>
      <c r="D109" s="17">
        <v>121</v>
      </c>
      <c r="E109" s="18">
        <f>D109*C109</f>
        <v>121</v>
      </c>
      <c r="F109" s="34"/>
      <c r="G109" s="18"/>
      <c r="H109" s="18"/>
      <c r="I109" s="63"/>
    </row>
    <row r="110" spans="1:9" s="3" customFormat="1" ht="18.75" customHeight="1" x14ac:dyDescent="0.25">
      <c r="A110" s="47">
        <v>11</v>
      </c>
      <c r="B110" s="16" t="s">
        <v>99</v>
      </c>
      <c r="C110" s="47">
        <v>1</v>
      </c>
      <c r="D110" s="17">
        <v>71</v>
      </c>
      <c r="E110" s="18">
        <f>D110*C110</f>
        <v>71</v>
      </c>
      <c r="F110" s="34"/>
      <c r="G110" s="18"/>
      <c r="H110" s="18"/>
      <c r="I110" s="63"/>
    </row>
    <row r="111" spans="1:9" s="3" customFormat="1" ht="18.75" customHeight="1" x14ac:dyDescent="0.25">
      <c r="A111" s="47"/>
      <c r="B111" s="81" t="s">
        <v>16</v>
      </c>
      <c r="C111" s="47"/>
      <c r="D111" s="17"/>
      <c r="E111" s="27">
        <f>SUM(E100:E110)</f>
        <v>5017.2934145198524</v>
      </c>
      <c r="F111" s="27"/>
      <c r="G111" s="27"/>
      <c r="H111" s="27"/>
      <c r="I111" s="46"/>
    </row>
    <row r="112" spans="1:9" s="3" customFormat="1" ht="18.75" customHeight="1" x14ac:dyDescent="0.25">
      <c r="A112" s="47">
        <v>1</v>
      </c>
      <c r="B112" s="16" t="s">
        <v>100</v>
      </c>
      <c r="C112" s="47">
        <v>1</v>
      </c>
      <c r="D112" s="17">
        <v>1615</v>
      </c>
      <c r="E112" s="18">
        <f>C112*D112</f>
        <v>1615</v>
      </c>
      <c r="F112" s="34"/>
      <c r="G112" s="18"/>
      <c r="H112" s="18"/>
      <c r="I112" s="63" t="s">
        <v>101</v>
      </c>
    </row>
    <row r="113" spans="1:9" s="3" customFormat="1" ht="18.75" customHeight="1" x14ac:dyDescent="0.25">
      <c r="A113" s="47">
        <v>2</v>
      </c>
      <c r="B113" s="16" t="s">
        <v>102</v>
      </c>
      <c r="C113" s="47">
        <v>1</v>
      </c>
      <c r="D113" s="17">
        <v>264</v>
      </c>
      <c r="E113" s="18">
        <f>D113*C113</f>
        <v>264</v>
      </c>
      <c r="F113" s="34"/>
      <c r="G113" s="18"/>
      <c r="H113" s="18"/>
      <c r="I113" s="63"/>
    </row>
    <row r="114" spans="1:9" s="3" customFormat="1" ht="18.75" customHeight="1" x14ac:dyDescent="0.25">
      <c r="A114" s="47">
        <v>3</v>
      </c>
      <c r="B114" s="16" t="s">
        <v>103</v>
      </c>
      <c r="C114" s="47">
        <v>1</v>
      </c>
      <c r="D114" s="19">
        <v>172</v>
      </c>
      <c r="E114" s="18">
        <f t="shared" ref="E114:E120" si="13">C114*D114</f>
        <v>172</v>
      </c>
      <c r="F114" s="34"/>
      <c r="G114" s="18"/>
      <c r="H114" s="18"/>
      <c r="I114" s="63"/>
    </row>
    <row r="115" spans="1:9" s="3" customFormat="1" ht="18.75" customHeight="1" x14ac:dyDescent="0.25">
      <c r="A115" s="47">
        <v>4</v>
      </c>
      <c r="B115" s="16" t="s">
        <v>104</v>
      </c>
      <c r="C115" s="47">
        <v>1</v>
      </c>
      <c r="D115" s="19">
        <v>338</v>
      </c>
      <c r="E115" s="18">
        <f t="shared" si="13"/>
        <v>338</v>
      </c>
      <c r="F115" s="34"/>
      <c r="G115" s="18"/>
      <c r="H115" s="18"/>
      <c r="I115" s="63"/>
    </row>
    <row r="116" spans="1:9" s="3" customFormat="1" ht="18.75" customHeight="1" x14ac:dyDescent="0.25">
      <c r="A116" s="47">
        <v>5</v>
      </c>
      <c r="B116" s="16" t="s">
        <v>105</v>
      </c>
      <c r="C116" s="47">
        <v>1</v>
      </c>
      <c r="D116" s="19">
        <v>313.46286759915802</v>
      </c>
      <c r="E116" s="18">
        <f t="shared" si="13"/>
        <v>313.46286759915802</v>
      </c>
      <c r="F116" s="34"/>
      <c r="G116" s="18"/>
      <c r="H116" s="18"/>
      <c r="I116" s="63"/>
    </row>
    <row r="117" spans="1:9" s="3" customFormat="1" ht="18.75" customHeight="1" x14ac:dyDescent="0.25">
      <c r="A117" s="47">
        <v>6</v>
      </c>
      <c r="B117" s="16" t="s">
        <v>106</v>
      </c>
      <c r="C117" s="47">
        <v>1</v>
      </c>
      <c r="D117" s="19">
        <v>387.58192008405803</v>
      </c>
      <c r="E117" s="18">
        <f t="shared" si="13"/>
        <v>387.58192008405803</v>
      </c>
      <c r="F117" s="34"/>
      <c r="G117" s="18"/>
      <c r="H117" s="18"/>
      <c r="I117" s="63"/>
    </row>
    <row r="118" spans="1:9" s="3" customFormat="1" ht="18.75" customHeight="1" x14ac:dyDescent="0.25">
      <c r="A118" s="47">
        <v>7</v>
      </c>
      <c r="B118" s="16" t="s">
        <v>107</v>
      </c>
      <c r="C118" s="47">
        <v>1</v>
      </c>
      <c r="D118" s="19">
        <v>318.70219741665801</v>
      </c>
      <c r="E118" s="18">
        <f t="shared" si="13"/>
        <v>318.70219741665801</v>
      </c>
      <c r="F118" s="34"/>
      <c r="G118" s="18"/>
      <c r="H118" s="18"/>
      <c r="I118" s="63"/>
    </row>
    <row r="119" spans="1:9" s="3" customFormat="1" ht="18.75" customHeight="1" x14ac:dyDescent="0.25">
      <c r="A119" s="47">
        <v>8</v>
      </c>
      <c r="B119" s="16" t="s">
        <v>108</v>
      </c>
      <c r="C119" s="47">
        <v>1</v>
      </c>
      <c r="D119" s="19">
        <v>372.56250794055802</v>
      </c>
      <c r="E119" s="18">
        <f t="shared" si="13"/>
        <v>372.56250794055802</v>
      </c>
      <c r="F119" s="34"/>
      <c r="G119" s="18"/>
      <c r="H119" s="18"/>
      <c r="I119" s="63"/>
    </row>
    <row r="120" spans="1:9" s="3" customFormat="1" ht="18.75" customHeight="1" x14ac:dyDescent="0.25">
      <c r="A120" s="47">
        <v>9</v>
      </c>
      <c r="B120" s="16" t="s">
        <v>109</v>
      </c>
      <c r="C120" s="47">
        <v>1</v>
      </c>
      <c r="D120" s="19">
        <v>959</v>
      </c>
      <c r="E120" s="18">
        <f t="shared" si="13"/>
        <v>959</v>
      </c>
      <c r="F120" s="34"/>
      <c r="G120" s="18"/>
      <c r="H120" s="18"/>
      <c r="I120" s="63"/>
    </row>
    <row r="121" spans="1:9" s="3" customFormat="1" ht="18.75" customHeight="1" x14ac:dyDescent="0.25">
      <c r="A121" s="47"/>
      <c r="B121" s="81" t="s">
        <v>16</v>
      </c>
      <c r="C121" s="47"/>
      <c r="D121" s="17"/>
      <c r="E121" s="27">
        <f>SUM(E112:E120)</f>
        <v>4740.3094930404322</v>
      </c>
      <c r="F121" s="27"/>
      <c r="G121" s="27"/>
      <c r="H121" s="27"/>
      <c r="I121" s="46"/>
    </row>
    <row r="122" spans="1:9" s="3" customFormat="1" ht="18.75" customHeight="1" x14ac:dyDescent="0.25">
      <c r="A122" s="47">
        <v>1</v>
      </c>
      <c r="B122" s="16" t="s">
        <v>110</v>
      </c>
      <c r="C122" s="47">
        <v>1</v>
      </c>
      <c r="D122" s="17">
        <v>939</v>
      </c>
      <c r="E122" s="18">
        <f>D122*C122</f>
        <v>939</v>
      </c>
      <c r="F122" s="34"/>
      <c r="G122" s="18"/>
      <c r="H122" s="18"/>
      <c r="I122" s="71" t="s">
        <v>492</v>
      </c>
    </row>
    <row r="123" spans="1:9" s="3" customFormat="1" ht="18.75" customHeight="1" x14ac:dyDescent="0.25">
      <c r="A123" s="47">
        <v>2</v>
      </c>
      <c r="B123" s="16" t="s">
        <v>112</v>
      </c>
      <c r="C123" s="47">
        <v>1</v>
      </c>
      <c r="D123" s="17">
        <v>946</v>
      </c>
      <c r="E123" s="18">
        <f t="shared" ref="E123:E145" si="14">D123*C123</f>
        <v>946</v>
      </c>
      <c r="F123" s="34"/>
      <c r="G123" s="18"/>
      <c r="H123" s="18"/>
      <c r="I123" s="71"/>
    </row>
    <row r="124" spans="1:9" s="3" customFormat="1" ht="18.75" customHeight="1" x14ac:dyDescent="0.25">
      <c r="A124" s="47">
        <v>3</v>
      </c>
      <c r="B124" s="87" t="s">
        <v>113</v>
      </c>
      <c r="C124" s="88">
        <v>1</v>
      </c>
      <c r="D124" s="89">
        <v>959</v>
      </c>
      <c r="E124" s="90">
        <f>D124*C124</f>
        <v>959</v>
      </c>
      <c r="F124" s="34"/>
      <c r="G124" s="18"/>
      <c r="H124" s="18"/>
      <c r="I124" s="71"/>
    </row>
    <row r="125" spans="1:9" s="3" customFormat="1" ht="18.75" customHeight="1" x14ac:dyDescent="0.25">
      <c r="A125" s="47">
        <v>4</v>
      </c>
      <c r="B125" s="16" t="s">
        <v>114</v>
      </c>
      <c r="C125" s="47">
        <v>16</v>
      </c>
      <c r="D125" s="20">
        <v>10.8</v>
      </c>
      <c r="E125" s="18">
        <f t="shared" si="14"/>
        <v>172.8</v>
      </c>
      <c r="F125" s="34"/>
      <c r="G125" s="18"/>
      <c r="H125" s="18"/>
      <c r="I125" s="71"/>
    </row>
    <row r="126" spans="1:9" s="3" customFormat="1" ht="18.75" customHeight="1" x14ac:dyDescent="0.25">
      <c r="A126" s="47">
        <v>5</v>
      </c>
      <c r="B126" s="16" t="s">
        <v>115</v>
      </c>
      <c r="C126" s="47">
        <v>16</v>
      </c>
      <c r="D126" s="20">
        <v>11</v>
      </c>
      <c r="E126" s="18">
        <f t="shared" si="14"/>
        <v>176</v>
      </c>
      <c r="F126" s="34"/>
      <c r="G126" s="18"/>
      <c r="H126" s="18"/>
      <c r="I126" s="71"/>
    </row>
    <row r="127" spans="1:9" s="3" customFormat="1" ht="18.75" customHeight="1" x14ac:dyDescent="0.25">
      <c r="A127" s="47">
        <v>6</v>
      </c>
      <c r="B127" s="16" t="s">
        <v>116</v>
      </c>
      <c r="C127" s="47">
        <v>2</v>
      </c>
      <c r="D127" s="20">
        <v>8.8000000000000007</v>
      </c>
      <c r="E127" s="18">
        <f t="shared" si="14"/>
        <v>17.600000000000001</v>
      </c>
      <c r="F127" s="34"/>
      <c r="G127" s="18"/>
      <c r="H127" s="18"/>
      <c r="I127" s="71"/>
    </row>
    <row r="128" spans="1:9" s="3" customFormat="1" ht="18.75" customHeight="1" x14ac:dyDescent="0.25">
      <c r="A128" s="47">
        <v>7</v>
      </c>
      <c r="B128" s="16" t="s">
        <v>117</v>
      </c>
      <c r="C128" s="47">
        <v>2</v>
      </c>
      <c r="D128" s="20">
        <v>12.2</v>
      </c>
      <c r="E128" s="18">
        <f t="shared" si="14"/>
        <v>24.4</v>
      </c>
      <c r="F128" s="34"/>
      <c r="G128" s="18"/>
      <c r="H128" s="18"/>
      <c r="I128" s="71"/>
    </row>
    <row r="129" spans="1:9" s="3" customFormat="1" ht="18.75" customHeight="1" x14ac:dyDescent="0.25">
      <c r="A129" s="47">
        <v>8</v>
      </c>
      <c r="B129" s="16" t="s">
        <v>118</v>
      </c>
      <c r="C129" s="47">
        <v>2</v>
      </c>
      <c r="D129" s="20">
        <v>9.6</v>
      </c>
      <c r="E129" s="18">
        <f t="shared" si="14"/>
        <v>19.2</v>
      </c>
      <c r="F129" s="34"/>
      <c r="G129" s="18"/>
      <c r="H129" s="18"/>
      <c r="I129" s="71"/>
    </row>
    <row r="130" spans="1:9" s="3" customFormat="1" ht="18.75" customHeight="1" x14ac:dyDescent="0.25">
      <c r="A130" s="47">
        <v>9</v>
      </c>
      <c r="B130" s="16" t="s">
        <v>119</v>
      </c>
      <c r="C130" s="47">
        <v>2</v>
      </c>
      <c r="D130" s="20">
        <v>13.3</v>
      </c>
      <c r="E130" s="18">
        <f t="shared" si="14"/>
        <v>26.6</v>
      </c>
      <c r="F130" s="34"/>
      <c r="G130" s="18"/>
      <c r="H130" s="18"/>
      <c r="I130" s="71"/>
    </row>
    <row r="131" spans="1:9" s="3" customFormat="1" ht="18.75" customHeight="1" x14ac:dyDescent="0.25">
      <c r="A131" s="47">
        <v>10</v>
      </c>
      <c r="B131" s="16" t="s">
        <v>120</v>
      </c>
      <c r="C131" s="47">
        <v>10</v>
      </c>
      <c r="D131" s="20">
        <v>10.8</v>
      </c>
      <c r="E131" s="18">
        <f t="shared" si="14"/>
        <v>108</v>
      </c>
      <c r="F131" s="34"/>
      <c r="G131" s="18"/>
      <c r="H131" s="18"/>
      <c r="I131" s="71"/>
    </row>
    <row r="132" spans="1:9" s="3" customFormat="1" ht="18.75" customHeight="1" x14ac:dyDescent="0.25">
      <c r="A132" s="47">
        <v>11</v>
      </c>
      <c r="B132" s="16" t="s">
        <v>121</v>
      </c>
      <c r="C132" s="47">
        <v>10</v>
      </c>
      <c r="D132" s="20">
        <v>10.9</v>
      </c>
      <c r="E132" s="18">
        <f t="shared" si="14"/>
        <v>109</v>
      </c>
      <c r="F132" s="34"/>
      <c r="G132" s="18"/>
      <c r="H132" s="18"/>
      <c r="I132" s="71"/>
    </row>
    <row r="133" spans="1:9" s="3" customFormat="1" ht="18.75" customHeight="1" x14ac:dyDescent="0.25">
      <c r="A133" s="47">
        <v>12</v>
      </c>
      <c r="B133" s="16" t="s">
        <v>122</v>
      </c>
      <c r="C133" s="47">
        <v>10</v>
      </c>
      <c r="D133" s="20">
        <v>10.9</v>
      </c>
      <c r="E133" s="18">
        <f t="shared" si="14"/>
        <v>109</v>
      </c>
      <c r="F133" s="34"/>
      <c r="G133" s="18"/>
      <c r="H133" s="18"/>
      <c r="I133" s="71"/>
    </row>
    <row r="134" spans="1:9" s="3" customFormat="1" ht="18.75" customHeight="1" x14ac:dyDescent="0.25">
      <c r="A134" s="47">
        <v>13</v>
      </c>
      <c r="B134" s="16" t="s">
        <v>123</v>
      </c>
      <c r="C134" s="47">
        <v>10</v>
      </c>
      <c r="D134" s="20">
        <v>10.9</v>
      </c>
      <c r="E134" s="18">
        <f t="shared" si="14"/>
        <v>109</v>
      </c>
      <c r="F134" s="34"/>
      <c r="G134" s="18"/>
      <c r="H134" s="18"/>
      <c r="I134" s="71"/>
    </row>
    <row r="135" spans="1:9" s="3" customFormat="1" ht="18.75" customHeight="1" x14ac:dyDescent="0.25">
      <c r="A135" s="47">
        <v>14</v>
      </c>
      <c r="B135" s="16" t="s">
        <v>124</v>
      </c>
      <c r="C135" s="47">
        <v>2</v>
      </c>
      <c r="D135" s="20">
        <v>11</v>
      </c>
      <c r="E135" s="18">
        <f t="shared" si="14"/>
        <v>22</v>
      </c>
      <c r="F135" s="34"/>
      <c r="G135" s="18"/>
      <c r="H135" s="18"/>
      <c r="I135" s="71"/>
    </row>
    <row r="136" spans="1:9" s="3" customFormat="1" ht="18.75" customHeight="1" x14ac:dyDescent="0.25">
      <c r="A136" s="47">
        <v>15</v>
      </c>
      <c r="B136" s="16" t="s">
        <v>125</v>
      </c>
      <c r="C136" s="47">
        <v>2</v>
      </c>
      <c r="D136" s="20">
        <v>11.5</v>
      </c>
      <c r="E136" s="18">
        <f t="shared" si="14"/>
        <v>23</v>
      </c>
      <c r="F136" s="34"/>
      <c r="G136" s="18"/>
      <c r="H136" s="18"/>
      <c r="I136" s="71"/>
    </row>
    <row r="137" spans="1:9" s="3" customFormat="1" ht="18.75" customHeight="1" x14ac:dyDescent="0.25">
      <c r="A137" s="47">
        <v>16</v>
      </c>
      <c r="B137" s="16" t="s">
        <v>126</v>
      </c>
      <c r="C137" s="47">
        <v>2</v>
      </c>
      <c r="D137" s="20">
        <v>10.8</v>
      </c>
      <c r="E137" s="18">
        <f t="shared" si="14"/>
        <v>21.6</v>
      </c>
      <c r="F137" s="34"/>
      <c r="G137" s="18"/>
      <c r="H137" s="18"/>
      <c r="I137" s="71"/>
    </row>
    <row r="138" spans="1:9" s="3" customFormat="1" ht="18.75" customHeight="1" x14ac:dyDescent="0.25">
      <c r="A138" s="47">
        <v>17</v>
      </c>
      <c r="B138" s="16" t="s">
        <v>127</v>
      </c>
      <c r="C138" s="47">
        <v>2</v>
      </c>
      <c r="D138" s="20">
        <v>11.4</v>
      </c>
      <c r="E138" s="18">
        <f t="shared" si="14"/>
        <v>22.8</v>
      </c>
      <c r="F138" s="34"/>
      <c r="G138" s="18"/>
      <c r="H138" s="18"/>
      <c r="I138" s="71"/>
    </row>
    <row r="139" spans="1:9" s="3" customFormat="1" ht="18.75" customHeight="1" x14ac:dyDescent="0.25">
      <c r="A139" s="47">
        <v>18</v>
      </c>
      <c r="B139" s="16" t="s">
        <v>128</v>
      </c>
      <c r="C139" s="47">
        <v>2</v>
      </c>
      <c r="D139" s="17">
        <f>29.8+3.6*2+0.2*6</f>
        <v>38.200000000000003</v>
      </c>
      <c r="E139" s="18">
        <f>D139*C139</f>
        <v>76.400000000000006</v>
      </c>
      <c r="F139" s="34"/>
      <c r="G139" s="18"/>
      <c r="H139" s="18"/>
      <c r="I139" s="71"/>
    </row>
    <row r="140" spans="1:9" s="3" customFormat="1" ht="18.75" customHeight="1" x14ac:dyDescent="0.25">
      <c r="A140" s="47">
        <v>19</v>
      </c>
      <c r="B140" s="16" t="s">
        <v>129</v>
      </c>
      <c r="C140" s="47">
        <v>2</v>
      </c>
      <c r="D140" s="17">
        <f>29.9+3.6*2+0.2*6</f>
        <v>38.300000000000004</v>
      </c>
      <c r="E140" s="18">
        <f>D140*C140</f>
        <v>76.600000000000009</v>
      </c>
      <c r="F140" s="34"/>
      <c r="G140" s="18"/>
      <c r="H140" s="18"/>
      <c r="I140" s="71"/>
    </row>
    <row r="141" spans="1:9" s="3" customFormat="1" ht="18.75" customHeight="1" x14ac:dyDescent="0.25">
      <c r="A141" s="47">
        <v>20</v>
      </c>
      <c r="B141" s="16" t="s">
        <v>130</v>
      </c>
      <c r="C141" s="47">
        <v>4</v>
      </c>
      <c r="D141" s="17">
        <f>29.7+3.6*2+0.2*6</f>
        <v>38.1</v>
      </c>
      <c r="E141" s="18">
        <f>D141*C141</f>
        <v>152.4</v>
      </c>
      <c r="F141" s="34"/>
      <c r="G141" s="18"/>
      <c r="H141" s="18"/>
      <c r="I141" s="71"/>
    </row>
    <row r="142" spans="1:9" s="3" customFormat="1" ht="18.75" customHeight="1" x14ac:dyDescent="0.25">
      <c r="A142" s="47">
        <v>21</v>
      </c>
      <c r="B142" s="16" t="s">
        <v>131</v>
      </c>
      <c r="C142" s="47">
        <v>2</v>
      </c>
      <c r="D142" s="17">
        <f>28.7+3.6*2+0.2*6</f>
        <v>37.1</v>
      </c>
      <c r="E142" s="18">
        <f>D142*C142</f>
        <v>74.2</v>
      </c>
      <c r="F142" s="34"/>
      <c r="G142" s="18"/>
      <c r="H142" s="18"/>
      <c r="I142" s="71"/>
    </row>
    <row r="143" spans="1:9" s="3" customFormat="1" ht="18.75" customHeight="1" x14ac:dyDescent="0.25">
      <c r="A143" s="47">
        <v>22</v>
      </c>
      <c r="B143" s="16" t="s">
        <v>132</v>
      </c>
      <c r="C143" s="47">
        <v>2</v>
      </c>
      <c r="D143" s="17">
        <f>32.7+3.6*2+0.2*6</f>
        <v>41.100000000000009</v>
      </c>
      <c r="E143" s="18">
        <f>D143*C143</f>
        <v>82.200000000000017</v>
      </c>
      <c r="F143" s="34"/>
      <c r="G143" s="18"/>
      <c r="H143" s="18"/>
      <c r="I143" s="71"/>
    </row>
    <row r="144" spans="1:9" s="3" customFormat="1" ht="18.75" customHeight="1" x14ac:dyDescent="0.25">
      <c r="A144" s="47">
        <v>23</v>
      </c>
      <c r="B144" s="16" t="s">
        <v>133</v>
      </c>
      <c r="C144" s="47">
        <v>20</v>
      </c>
      <c r="D144" s="20">
        <v>1.1200000000000001</v>
      </c>
      <c r="E144" s="18">
        <f t="shared" si="14"/>
        <v>22.400000000000002</v>
      </c>
      <c r="F144" s="34"/>
      <c r="G144" s="18"/>
      <c r="H144" s="18"/>
      <c r="I144" s="71"/>
    </row>
    <row r="145" spans="1:9" s="3" customFormat="1" ht="18.75" customHeight="1" x14ac:dyDescent="0.25">
      <c r="A145" s="47">
        <v>24</v>
      </c>
      <c r="B145" s="16" t="s">
        <v>134</v>
      </c>
      <c r="C145" s="47">
        <v>2</v>
      </c>
      <c r="D145" s="20">
        <v>1.1200000000000001</v>
      </c>
      <c r="E145" s="18">
        <f t="shared" si="14"/>
        <v>2.2400000000000002</v>
      </c>
      <c r="F145" s="34"/>
      <c r="G145" s="18"/>
      <c r="H145" s="18"/>
      <c r="I145" s="71"/>
    </row>
    <row r="146" spans="1:9" s="3" customFormat="1" ht="18.75" customHeight="1" x14ac:dyDescent="0.25">
      <c r="A146" s="47"/>
      <c r="B146" s="81" t="s">
        <v>16</v>
      </c>
      <c r="C146" s="47"/>
      <c r="D146" s="17"/>
      <c r="E146" s="27">
        <f>SUM(E122:E145)</f>
        <v>4291.4399999999987</v>
      </c>
      <c r="F146" s="27"/>
      <c r="G146" s="27"/>
      <c r="H146" s="27"/>
      <c r="I146" s="46"/>
    </row>
    <row r="147" spans="1:9" s="3" customFormat="1" ht="18.75" customHeight="1" x14ac:dyDescent="0.25">
      <c r="A147" s="47">
        <v>1</v>
      </c>
      <c r="B147" s="16" t="s">
        <v>135</v>
      </c>
      <c r="C147" s="47">
        <v>1</v>
      </c>
      <c r="D147" s="17">
        <v>255</v>
      </c>
      <c r="E147" s="18">
        <f>D147*C147</f>
        <v>255</v>
      </c>
      <c r="F147" s="34"/>
      <c r="G147" s="18"/>
      <c r="H147" s="18"/>
      <c r="I147" s="63" t="s">
        <v>136</v>
      </c>
    </row>
    <row r="148" spans="1:9" s="3" customFormat="1" ht="18.75" customHeight="1" x14ac:dyDescent="0.25">
      <c r="A148" s="47">
        <v>2</v>
      </c>
      <c r="B148" s="16" t="s">
        <v>137</v>
      </c>
      <c r="C148" s="47">
        <v>5</v>
      </c>
      <c r="D148" s="17">
        <v>265</v>
      </c>
      <c r="E148" s="18">
        <f t="shared" ref="E148:E181" si="15">D148*C148</f>
        <v>1325</v>
      </c>
      <c r="F148" s="34"/>
      <c r="G148" s="18"/>
      <c r="H148" s="18"/>
      <c r="I148" s="63"/>
    </row>
    <row r="149" spans="1:9" s="3" customFormat="1" ht="18.75" customHeight="1" x14ac:dyDescent="0.25">
      <c r="A149" s="47">
        <v>3</v>
      </c>
      <c r="B149" s="16" t="s">
        <v>138</v>
      </c>
      <c r="C149" s="47">
        <v>1</v>
      </c>
      <c r="D149" s="17">
        <v>255</v>
      </c>
      <c r="E149" s="18">
        <f>D149*C149</f>
        <v>255</v>
      </c>
      <c r="F149" s="34"/>
      <c r="G149" s="18"/>
      <c r="H149" s="18"/>
      <c r="I149" s="63"/>
    </row>
    <row r="150" spans="1:9" s="3" customFormat="1" ht="18.75" customHeight="1" x14ac:dyDescent="0.25">
      <c r="A150" s="47">
        <v>4</v>
      </c>
      <c r="B150" s="16" t="s">
        <v>139</v>
      </c>
      <c r="C150" s="47">
        <v>1</v>
      </c>
      <c r="D150" s="18">
        <v>536</v>
      </c>
      <c r="E150" s="18">
        <f>C150*D150</f>
        <v>536</v>
      </c>
      <c r="F150" s="34"/>
      <c r="G150" s="18"/>
      <c r="H150" s="18"/>
      <c r="I150" s="63"/>
    </row>
    <row r="151" spans="1:9" s="3" customFormat="1" ht="18.75" customHeight="1" x14ac:dyDescent="0.25">
      <c r="A151" s="47">
        <v>5</v>
      </c>
      <c r="B151" s="16" t="s">
        <v>140</v>
      </c>
      <c r="C151" s="47">
        <v>1</v>
      </c>
      <c r="D151" s="18">
        <v>697</v>
      </c>
      <c r="E151" s="18">
        <f t="shared" ref="E151:E154" si="16">C151*D151</f>
        <v>697</v>
      </c>
      <c r="F151" s="34"/>
      <c r="G151" s="18"/>
      <c r="H151" s="18"/>
      <c r="I151" s="63"/>
    </row>
    <row r="152" spans="1:9" s="3" customFormat="1" ht="18.75" customHeight="1" x14ac:dyDescent="0.25">
      <c r="A152" s="47">
        <v>6</v>
      </c>
      <c r="B152" s="16" t="s">
        <v>141</v>
      </c>
      <c r="C152" s="47">
        <v>1</v>
      </c>
      <c r="D152" s="18">
        <v>166</v>
      </c>
      <c r="E152" s="18">
        <f t="shared" si="16"/>
        <v>166</v>
      </c>
      <c r="F152" s="34"/>
      <c r="G152" s="18"/>
      <c r="H152" s="18"/>
      <c r="I152" s="63"/>
    </row>
    <row r="153" spans="1:9" s="3" customFormat="1" ht="18.75" customHeight="1" x14ac:dyDescent="0.25">
      <c r="A153" s="47">
        <v>7</v>
      </c>
      <c r="B153" s="16" t="s">
        <v>142</v>
      </c>
      <c r="C153" s="47">
        <v>1</v>
      </c>
      <c r="D153" s="18">
        <v>170</v>
      </c>
      <c r="E153" s="18">
        <f t="shared" si="16"/>
        <v>170</v>
      </c>
      <c r="F153" s="34"/>
      <c r="G153" s="18"/>
      <c r="H153" s="18"/>
      <c r="I153" s="63"/>
    </row>
    <row r="154" spans="1:9" s="3" customFormat="1" ht="18.75" customHeight="1" x14ac:dyDescent="0.25">
      <c r="A154" s="47">
        <v>8</v>
      </c>
      <c r="B154" s="16" t="s">
        <v>143</v>
      </c>
      <c r="C154" s="47">
        <v>1</v>
      </c>
      <c r="D154" s="18">
        <v>4439</v>
      </c>
      <c r="E154" s="18">
        <f t="shared" si="16"/>
        <v>4439</v>
      </c>
      <c r="F154" s="34"/>
      <c r="G154" s="18"/>
      <c r="H154" s="18"/>
      <c r="I154" s="63"/>
    </row>
    <row r="155" spans="1:9" s="3" customFormat="1" ht="18.75" customHeight="1" x14ac:dyDescent="0.25">
      <c r="A155" s="47"/>
      <c r="B155" s="81" t="s">
        <v>16</v>
      </c>
      <c r="C155" s="47"/>
      <c r="D155" s="18"/>
      <c r="E155" s="27">
        <f>SUM(E147:E154)</f>
        <v>7843</v>
      </c>
      <c r="F155" s="27"/>
      <c r="G155" s="27"/>
      <c r="H155" s="27"/>
      <c r="I155" s="47"/>
    </row>
    <row r="156" spans="1:9" s="3" customFormat="1" ht="18.75" customHeight="1" x14ac:dyDescent="0.25">
      <c r="A156" s="47">
        <v>1</v>
      </c>
      <c r="B156" s="16" t="s">
        <v>144</v>
      </c>
      <c r="C156" s="47">
        <v>5</v>
      </c>
      <c r="D156" s="17">
        <v>265</v>
      </c>
      <c r="E156" s="18">
        <f>D156*C156</f>
        <v>1325</v>
      </c>
      <c r="F156" s="34"/>
      <c r="G156" s="18"/>
      <c r="H156" s="18"/>
      <c r="I156" s="63" t="s">
        <v>145</v>
      </c>
    </row>
    <row r="157" spans="1:9" s="3" customFormat="1" ht="18.75" customHeight="1" x14ac:dyDescent="0.25">
      <c r="A157" s="47">
        <v>2</v>
      </c>
      <c r="B157" s="16" t="s">
        <v>146</v>
      </c>
      <c r="C157" s="47">
        <v>1</v>
      </c>
      <c r="D157" s="17">
        <v>473</v>
      </c>
      <c r="E157" s="18">
        <f>D157*C157</f>
        <v>473</v>
      </c>
      <c r="F157" s="34"/>
      <c r="G157" s="18"/>
      <c r="H157" s="18"/>
      <c r="I157" s="63"/>
    </row>
    <row r="158" spans="1:9" s="3" customFormat="1" ht="18.75" customHeight="1" x14ac:dyDescent="0.25">
      <c r="A158" s="47">
        <v>3</v>
      </c>
      <c r="B158" s="82" t="s">
        <v>234</v>
      </c>
      <c r="C158" s="57">
        <v>1</v>
      </c>
      <c r="D158" s="83">
        <v>946</v>
      </c>
      <c r="E158" s="58">
        <f>D158*C158</f>
        <v>946</v>
      </c>
      <c r="F158" s="34"/>
      <c r="G158" s="18"/>
      <c r="H158" s="18"/>
      <c r="I158" s="63"/>
    </row>
    <row r="159" spans="1:9" s="3" customFormat="1" ht="18.75" customHeight="1" x14ac:dyDescent="0.25">
      <c r="A159" s="47">
        <v>4</v>
      </c>
      <c r="B159" s="82" t="s">
        <v>235</v>
      </c>
      <c r="C159" s="57">
        <v>1</v>
      </c>
      <c r="D159" s="83">
        <v>959</v>
      </c>
      <c r="E159" s="58">
        <f t="shared" ref="E159" si="17">D159*C159</f>
        <v>959</v>
      </c>
      <c r="F159" s="34"/>
      <c r="G159" s="18"/>
      <c r="H159" s="18"/>
      <c r="I159" s="63"/>
    </row>
    <row r="160" spans="1:9" s="3" customFormat="1" ht="18.75" customHeight="1" x14ac:dyDescent="0.25">
      <c r="A160" s="47">
        <v>5</v>
      </c>
      <c r="B160" s="16" t="s">
        <v>149</v>
      </c>
      <c r="C160" s="47">
        <v>1</v>
      </c>
      <c r="D160" s="17">
        <v>357</v>
      </c>
      <c r="E160" s="18">
        <f t="shared" si="15"/>
        <v>357</v>
      </c>
      <c r="F160" s="34"/>
      <c r="G160" s="18"/>
      <c r="H160" s="18"/>
      <c r="I160" s="63"/>
    </row>
    <row r="161" spans="1:9" s="3" customFormat="1" ht="18.75" customHeight="1" x14ac:dyDescent="0.25">
      <c r="A161" s="47">
        <v>6</v>
      </c>
      <c r="B161" s="16" t="s">
        <v>150</v>
      </c>
      <c r="C161" s="47">
        <v>1</v>
      </c>
      <c r="D161" s="17">
        <v>170</v>
      </c>
      <c r="E161" s="18">
        <f t="shared" si="15"/>
        <v>170</v>
      </c>
      <c r="F161" s="34"/>
      <c r="G161" s="18"/>
      <c r="H161" s="18"/>
      <c r="I161" s="63"/>
    </row>
    <row r="162" spans="1:9" s="3" customFormat="1" ht="18.75" customHeight="1" x14ac:dyDescent="0.25">
      <c r="A162" s="47">
        <v>7</v>
      </c>
      <c r="B162" s="16" t="s">
        <v>151</v>
      </c>
      <c r="C162" s="47">
        <v>1</v>
      </c>
      <c r="D162" s="17">
        <v>10</v>
      </c>
      <c r="E162" s="18">
        <v>147</v>
      </c>
      <c r="F162" s="34"/>
      <c r="G162" s="18"/>
      <c r="H162" s="18"/>
      <c r="I162" s="63"/>
    </row>
    <row r="163" spans="1:9" s="3" customFormat="1" ht="18.75" customHeight="1" x14ac:dyDescent="0.25">
      <c r="A163" s="47"/>
      <c r="B163" s="81" t="s">
        <v>16</v>
      </c>
      <c r="C163" s="47"/>
      <c r="D163" s="17"/>
      <c r="E163" s="27">
        <f>SUM(E156:E162)</f>
        <v>4377</v>
      </c>
      <c r="F163" s="27"/>
      <c r="G163" s="27"/>
      <c r="H163" s="27"/>
      <c r="I163" s="46"/>
    </row>
    <row r="164" spans="1:9" s="3" customFormat="1" ht="18.75" customHeight="1" x14ac:dyDescent="0.25">
      <c r="A164" s="47">
        <v>1</v>
      </c>
      <c r="B164" s="16" t="s">
        <v>152</v>
      </c>
      <c r="C164" s="47">
        <v>1</v>
      </c>
      <c r="D164" s="17">
        <v>255</v>
      </c>
      <c r="E164" s="18">
        <f>D164*C164</f>
        <v>255</v>
      </c>
      <c r="F164" s="34"/>
      <c r="G164" s="18"/>
      <c r="H164" s="18"/>
      <c r="I164" s="63" t="s">
        <v>153</v>
      </c>
    </row>
    <row r="165" spans="1:9" s="3" customFormat="1" ht="18.75" customHeight="1" x14ac:dyDescent="0.25">
      <c r="A165" s="47">
        <v>2</v>
      </c>
      <c r="B165" s="16" t="s">
        <v>154</v>
      </c>
      <c r="C165" s="47">
        <v>1</v>
      </c>
      <c r="D165" s="17">
        <v>255</v>
      </c>
      <c r="E165" s="18">
        <f>D165*C165</f>
        <v>255</v>
      </c>
      <c r="F165" s="34"/>
      <c r="G165" s="18"/>
      <c r="H165" s="18"/>
      <c r="I165" s="63"/>
    </row>
    <row r="166" spans="1:9" s="3" customFormat="1" ht="18.75" customHeight="1" x14ac:dyDescent="0.25">
      <c r="A166" s="47">
        <v>3</v>
      </c>
      <c r="B166" s="16" t="s">
        <v>155</v>
      </c>
      <c r="C166" s="47">
        <v>1</v>
      </c>
      <c r="D166" s="17">
        <v>255</v>
      </c>
      <c r="E166" s="18">
        <f>D166*C166</f>
        <v>255</v>
      </c>
      <c r="F166" s="34"/>
      <c r="G166" s="18"/>
      <c r="H166" s="18"/>
      <c r="I166" s="63"/>
    </row>
    <row r="167" spans="1:9" s="3" customFormat="1" ht="18.75" customHeight="1" x14ac:dyDescent="0.25">
      <c r="A167" s="47">
        <v>4</v>
      </c>
      <c r="B167" s="16" t="s">
        <v>156</v>
      </c>
      <c r="C167" s="47">
        <v>1</v>
      </c>
      <c r="D167" s="17">
        <v>255</v>
      </c>
      <c r="E167" s="18">
        <f>D167*C167</f>
        <v>255</v>
      </c>
      <c r="F167" s="34"/>
      <c r="G167" s="18"/>
      <c r="H167" s="18"/>
      <c r="I167" s="63"/>
    </row>
    <row r="168" spans="1:9" s="3" customFormat="1" ht="18.75" customHeight="1" x14ac:dyDescent="0.25">
      <c r="A168" s="47">
        <v>5</v>
      </c>
      <c r="B168" s="16" t="s">
        <v>157</v>
      </c>
      <c r="C168" s="47">
        <v>1</v>
      </c>
      <c r="D168" s="17">
        <v>166</v>
      </c>
      <c r="E168" s="18">
        <f>D168*C168</f>
        <v>166</v>
      </c>
      <c r="F168" s="34"/>
      <c r="G168" s="18"/>
      <c r="H168" s="18"/>
      <c r="I168" s="63"/>
    </row>
    <row r="169" spans="1:9" s="3" customFormat="1" ht="18.75" customHeight="1" x14ac:dyDescent="0.25">
      <c r="A169" s="47">
        <v>6</v>
      </c>
      <c r="B169" s="16" t="s">
        <v>158</v>
      </c>
      <c r="C169" s="47">
        <v>1</v>
      </c>
      <c r="D169" s="17">
        <v>3575</v>
      </c>
      <c r="E169" s="18">
        <f t="shared" si="15"/>
        <v>3575</v>
      </c>
      <c r="F169" s="34"/>
      <c r="G169" s="18"/>
      <c r="H169" s="18"/>
      <c r="I169" s="63"/>
    </row>
    <row r="170" spans="1:9" s="3" customFormat="1" ht="18.75" customHeight="1" x14ac:dyDescent="0.25">
      <c r="A170" s="47">
        <v>7</v>
      </c>
      <c r="B170" s="16" t="s">
        <v>159</v>
      </c>
      <c r="C170" s="47">
        <v>1</v>
      </c>
      <c r="D170" s="17">
        <v>543</v>
      </c>
      <c r="E170" s="18">
        <f>D170*C170</f>
        <v>543</v>
      </c>
      <c r="F170" s="34"/>
      <c r="G170" s="18"/>
      <c r="H170" s="18"/>
      <c r="I170" s="63"/>
    </row>
    <row r="171" spans="1:9" s="3" customFormat="1" ht="18.75" customHeight="1" x14ac:dyDescent="0.25">
      <c r="A171" s="47">
        <v>8</v>
      </c>
      <c r="B171" s="16" t="s">
        <v>160</v>
      </c>
      <c r="C171" s="47">
        <v>1</v>
      </c>
      <c r="D171" s="17">
        <v>680</v>
      </c>
      <c r="E171" s="18">
        <f>D171*C171</f>
        <v>680</v>
      </c>
      <c r="F171" s="34"/>
      <c r="G171" s="18"/>
      <c r="H171" s="18"/>
      <c r="I171" s="63"/>
    </row>
    <row r="172" spans="1:9" s="3" customFormat="1" ht="18.75" customHeight="1" x14ac:dyDescent="0.25">
      <c r="A172" s="47">
        <v>9</v>
      </c>
      <c r="B172" s="82" t="s">
        <v>199</v>
      </c>
      <c r="C172" s="57">
        <v>1</v>
      </c>
      <c r="D172" s="83">
        <v>1082</v>
      </c>
      <c r="E172" s="58">
        <f>D172*C172</f>
        <v>1082</v>
      </c>
      <c r="F172" s="34"/>
      <c r="G172" s="18"/>
      <c r="H172" s="18"/>
      <c r="I172" s="63"/>
    </row>
    <row r="173" spans="1:9" s="3" customFormat="1" ht="18.75" customHeight="1" x14ac:dyDescent="0.25">
      <c r="A173" s="47"/>
      <c r="B173" s="81" t="s">
        <v>16</v>
      </c>
      <c r="C173" s="47"/>
      <c r="D173" s="17"/>
      <c r="E173" s="27">
        <f>SUM(E164:E172)</f>
        <v>7066</v>
      </c>
      <c r="F173" s="27"/>
      <c r="G173" s="27"/>
      <c r="H173" s="27"/>
      <c r="I173" s="46"/>
    </row>
    <row r="174" spans="1:9" s="3" customFormat="1" ht="18.75" customHeight="1" x14ac:dyDescent="0.25">
      <c r="A174" s="47">
        <v>1</v>
      </c>
      <c r="B174" s="16" t="s">
        <v>161</v>
      </c>
      <c r="C174" s="47">
        <v>5</v>
      </c>
      <c r="D174" s="17">
        <v>265</v>
      </c>
      <c r="E174" s="18">
        <f>D174*C174</f>
        <v>1325</v>
      </c>
      <c r="F174" s="34"/>
      <c r="G174" s="18"/>
      <c r="H174" s="18"/>
      <c r="I174" s="63" t="s">
        <v>162</v>
      </c>
    </row>
    <row r="175" spans="1:9" s="3" customFormat="1" ht="18.75" customHeight="1" x14ac:dyDescent="0.25">
      <c r="A175" s="47">
        <v>2</v>
      </c>
      <c r="B175" s="16" t="s">
        <v>163</v>
      </c>
      <c r="C175" s="47">
        <v>1</v>
      </c>
      <c r="D175" s="17">
        <v>255</v>
      </c>
      <c r="E175" s="18">
        <f>D175*C175</f>
        <v>255</v>
      </c>
      <c r="F175" s="34"/>
      <c r="G175" s="18"/>
      <c r="H175" s="18"/>
      <c r="I175" s="63"/>
    </row>
    <row r="176" spans="1:9" s="3" customFormat="1" ht="18.75" customHeight="1" x14ac:dyDescent="0.25">
      <c r="A176" s="47">
        <v>3</v>
      </c>
      <c r="B176" s="82" t="s">
        <v>472</v>
      </c>
      <c r="C176" s="57">
        <v>1</v>
      </c>
      <c r="D176" s="83">
        <v>831</v>
      </c>
      <c r="E176" s="58">
        <f>D176*C176</f>
        <v>831</v>
      </c>
      <c r="F176" s="34"/>
      <c r="G176" s="18"/>
      <c r="H176" s="18"/>
      <c r="I176" s="63"/>
    </row>
    <row r="177" spans="1:9" s="3" customFormat="1" ht="18.75" customHeight="1" x14ac:dyDescent="0.25">
      <c r="A177" s="47">
        <v>4</v>
      </c>
      <c r="B177" s="82" t="s">
        <v>207</v>
      </c>
      <c r="C177" s="57">
        <v>1</v>
      </c>
      <c r="D177" s="83">
        <v>1076</v>
      </c>
      <c r="E177" s="58">
        <f>D177*C177</f>
        <v>1076</v>
      </c>
      <c r="F177" s="34"/>
      <c r="G177" s="18"/>
      <c r="H177" s="18"/>
      <c r="I177" s="63"/>
    </row>
    <row r="178" spans="1:9" s="3" customFormat="1" ht="18.75" customHeight="1" x14ac:dyDescent="0.25">
      <c r="A178" s="47">
        <v>5</v>
      </c>
      <c r="B178" s="16" t="s">
        <v>165</v>
      </c>
      <c r="C178" s="47">
        <v>1</v>
      </c>
      <c r="D178" s="17">
        <v>541</v>
      </c>
      <c r="E178" s="18">
        <f t="shared" si="15"/>
        <v>541</v>
      </c>
      <c r="F178" s="34"/>
      <c r="G178" s="18"/>
      <c r="H178" s="18"/>
      <c r="I178" s="63"/>
    </row>
    <row r="179" spans="1:9" s="3" customFormat="1" ht="18.75" customHeight="1" x14ac:dyDescent="0.25">
      <c r="A179" s="47">
        <v>6</v>
      </c>
      <c r="B179" s="16" t="s">
        <v>166</v>
      </c>
      <c r="C179" s="47">
        <v>1</v>
      </c>
      <c r="D179" s="17">
        <v>183</v>
      </c>
      <c r="E179" s="18">
        <f t="shared" si="15"/>
        <v>183</v>
      </c>
      <c r="F179" s="34"/>
      <c r="G179" s="18"/>
      <c r="H179" s="18"/>
      <c r="I179" s="63"/>
    </row>
    <row r="180" spans="1:9" s="3" customFormat="1" ht="18.75" customHeight="1" x14ac:dyDescent="0.25">
      <c r="A180" s="47">
        <v>7</v>
      </c>
      <c r="B180" s="16" t="s">
        <v>167</v>
      </c>
      <c r="C180" s="47">
        <v>1</v>
      </c>
      <c r="D180" s="17">
        <v>549</v>
      </c>
      <c r="E180" s="18">
        <f t="shared" si="15"/>
        <v>549</v>
      </c>
      <c r="F180" s="34"/>
      <c r="G180" s="18"/>
      <c r="H180" s="18"/>
      <c r="I180" s="63"/>
    </row>
    <row r="181" spans="1:9" s="3" customFormat="1" ht="18.75" customHeight="1" x14ac:dyDescent="0.25">
      <c r="A181" s="47">
        <v>8</v>
      </c>
      <c r="B181" s="16" t="s">
        <v>168</v>
      </c>
      <c r="C181" s="47">
        <v>1</v>
      </c>
      <c r="D181" s="17">
        <v>593</v>
      </c>
      <c r="E181" s="18">
        <f t="shared" si="15"/>
        <v>593</v>
      </c>
      <c r="F181" s="34"/>
      <c r="G181" s="18"/>
      <c r="H181" s="18"/>
      <c r="I181" s="63"/>
    </row>
    <row r="182" spans="1:9" s="3" customFormat="1" ht="18.75" customHeight="1" x14ac:dyDescent="0.25">
      <c r="A182" s="47"/>
      <c r="B182" s="81" t="s">
        <v>16</v>
      </c>
      <c r="C182" s="47"/>
      <c r="D182" s="17"/>
      <c r="E182" s="27">
        <f>SUM(E174:E181)</f>
        <v>5353</v>
      </c>
      <c r="F182" s="27"/>
      <c r="G182" s="27"/>
      <c r="H182" s="27"/>
      <c r="I182" s="46"/>
    </row>
    <row r="183" spans="1:9" s="3" customFormat="1" ht="18.75" customHeight="1" x14ac:dyDescent="0.25">
      <c r="A183" s="47">
        <v>1</v>
      </c>
      <c r="B183" s="16" t="s">
        <v>169</v>
      </c>
      <c r="C183" s="47">
        <v>4</v>
      </c>
      <c r="D183" s="17">
        <v>266</v>
      </c>
      <c r="E183" s="18">
        <f>D183*C183</f>
        <v>1064</v>
      </c>
      <c r="F183" s="34"/>
      <c r="G183" s="18"/>
      <c r="H183" s="18"/>
      <c r="I183" s="63" t="s">
        <v>170</v>
      </c>
    </row>
    <row r="184" spans="1:9" s="3" customFormat="1" ht="18.75" customHeight="1" x14ac:dyDescent="0.25">
      <c r="A184" s="47">
        <v>2</v>
      </c>
      <c r="B184" s="16" t="s">
        <v>171</v>
      </c>
      <c r="C184" s="47">
        <v>1</v>
      </c>
      <c r="D184" s="17">
        <v>587</v>
      </c>
      <c r="E184" s="18">
        <f>D184*C184</f>
        <v>587</v>
      </c>
      <c r="F184" s="34"/>
      <c r="G184" s="18"/>
      <c r="H184" s="18"/>
      <c r="I184" s="63"/>
    </row>
    <row r="185" spans="1:9" s="3" customFormat="1" ht="18.75" customHeight="1" x14ac:dyDescent="0.25">
      <c r="A185" s="47">
        <v>3</v>
      </c>
      <c r="B185" s="16" t="s">
        <v>172</v>
      </c>
      <c r="C185" s="47">
        <v>1</v>
      </c>
      <c r="D185" s="17">
        <v>299</v>
      </c>
      <c r="E185" s="18">
        <f>D185*C185</f>
        <v>299</v>
      </c>
      <c r="F185" s="34"/>
      <c r="G185" s="18"/>
      <c r="H185" s="18"/>
      <c r="I185" s="63"/>
    </row>
    <row r="186" spans="1:9" s="3" customFormat="1" ht="18.75" customHeight="1" x14ac:dyDescent="0.25">
      <c r="A186" s="47">
        <v>4</v>
      </c>
      <c r="B186" s="16" t="s">
        <v>173</v>
      </c>
      <c r="C186" s="47">
        <v>1</v>
      </c>
      <c r="D186" s="17">
        <v>3300</v>
      </c>
      <c r="E186" s="18">
        <f>D186*C186</f>
        <v>3300</v>
      </c>
      <c r="F186" s="34"/>
      <c r="G186" s="18"/>
      <c r="H186" s="18"/>
      <c r="I186" s="63"/>
    </row>
    <row r="187" spans="1:9" s="3" customFormat="1" ht="18.75" customHeight="1" x14ac:dyDescent="0.25">
      <c r="A187" s="47">
        <v>5</v>
      </c>
      <c r="B187" s="82" t="s">
        <v>233</v>
      </c>
      <c r="C187" s="57">
        <v>1</v>
      </c>
      <c r="D187" s="83">
        <v>939</v>
      </c>
      <c r="E187" s="58">
        <f>D187*C187</f>
        <v>939</v>
      </c>
      <c r="F187" s="34"/>
      <c r="G187" s="18"/>
      <c r="H187" s="18"/>
      <c r="I187" s="63"/>
    </row>
    <row r="188" spans="1:9" s="3" customFormat="1" ht="18.75" customHeight="1" x14ac:dyDescent="0.25">
      <c r="A188" s="47">
        <v>6</v>
      </c>
      <c r="B188" s="16" t="s">
        <v>174</v>
      </c>
      <c r="C188" s="47">
        <v>1</v>
      </c>
      <c r="D188" s="17">
        <v>331</v>
      </c>
      <c r="E188" s="18">
        <f t="shared" ref="E188" si="18">D188*C188</f>
        <v>331</v>
      </c>
      <c r="F188" s="34"/>
      <c r="G188" s="18"/>
      <c r="H188" s="18"/>
      <c r="I188" s="63"/>
    </row>
    <row r="189" spans="1:9" s="3" customFormat="1" ht="18.75" customHeight="1" x14ac:dyDescent="0.25">
      <c r="A189" s="47"/>
      <c r="B189" s="81" t="s">
        <v>16</v>
      </c>
      <c r="C189" s="47"/>
      <c r="D189" s="17"/>
      <c r="E189" s="27">
        <f>SUM(E183:E188)</f>
        <v>6520</v>
      </c>
      <c r="F189" s="27"/>
      <c r="G189" s="27"/>
      <c r="H189" s="27"/>
      <c r="I189" s="46"/>
    </row>
    <row r="190" spans="1:9" s="12" customFormat="1" ht="19.5" customHeight="1" x14ac:dyDescent="0.25">
      <c r="A190" s="47">
        <v>1</v>
      </c>
      <c r="B190" s="16" t="s">
        <v>175</v>
      </c>
      <c r="C190" s="47">
        <v>1</v>
      </c>
      <c r="D190" s="18">
        <v>541</v>
      </c>
      <c r="E190" s="18">
        <f>C190*D190</f>
        <v>541</v>
      </c>
      <c r="F190" s="34"/>
      <c r="G190" s="18"/>
      <c r="H190" s="18"/>
      <c r="I190" s="70" t="s">
        <v>176</v>
      </c>
    </row>
    <row r="191" spans="1:9" s="3" customFormat="1" ht="19.5" customHeight="1" x14ac:dyDescent="0.25">
      <c r="A191" s="47">
        <v>2</v>
      </c>
      <c r="B191" s="16" t="s">
        <v>177</v>
      </c>
      <c r="C191" s="47">
        <v>1</v>
      </c>
      <c r="D191" s="18">
        <v>667</v>
      </c>
      <c r="E191" s="18">
        <f>C191*D191</f>
        <v>667</v>
      </c>
      <c r="F191" s="34"/>
      <c r="G191" s="18"/>
      <c r="H191" s="18"/>
      <c r="I191" s="70"/>
    </row>
    <row r="192" spans="1:9" s="3" customFormat="1" ht="19.5" customHeight="1" x14ac:dyDescent="0.25">
      <c r="A192" s="47">
        <v>3</v>
      </c>
      <c r="B192" s="82" t="s">
        <v>185</v>
      </c>
      <c r="C192" s="57">
        <v>1</v>
      </c>
      <c r="D192" s="83">
        <v>3198</v>
      </c>
      <c r="E192" s="58">
        <f>D192*C192</f>
        <v>3198</v>
      </c>
      <c r="F192" s="34"/>
      <c r="G192" s="18"/>
      <c r="H192" s="18"/>
      <c r="I192" s="70"/>
    </row>
    <row r="193" spans="1:10" s="1" customFormat="1" ht="19.5" customHeight="1" x14ac:dyDescent="0.2">
      <c r="A193" s="47">
        <v>6</v>
      </c>
      <c r="B193" s="16" t="s">
        <v>180</v>
      </c>
      <c r="C193" s="47">
        <v>1</v>
      </c>
      <c r="D193" s="17">
        <v>255</v>
      </c>
      <c r="E193" s="18">
        <f t="shared" ref="E193:E196" si="19">D193*C193</f>
        <v>255</v>
      </c>
      <c r="F193" s="34"/>
      <c r="G193" s="18"/>
      <c r="H193" s="18"/>
      <c r="I193" s="70"/>
    </row>
    <row r="194" spans="1:10" s="3" customFormat="1" ht="19.5" customHeight="1" x14ac:dyDescent="0.25">
      <c r="A194" s="47">
        <v>7</v>
      </c>
      <c r="B194" s="16" t="s">
        <v>181</v>
      </c>
      <c r="C194" s="47">
        <v>1</v>
      </c>
      <c r="D194" s="17">
        <v>255</v>
      </c>
      <c r="E194" s="18">
        <f t="shared" si="19"/>
        <v>255</v>
      </c>
      <c r="F194" s="34"/>
      <c r="G194" s="18"/>
      <c r="H194" s="18"/>
      <c r="I194" s="70"/>
      <c r="J194" s="45"/>
    </row>
    <row r="195" spans="1:10" s="3" customFormat="1" ht="19.5" customHeight="1" x14ac:dyDescent="0.25">
      <c r="A195" s="47">
        <v>8</v>
      </c>
      <c r="B195" s="16" t="s">
        <v>182</v>
      </c>
      <c r="C195" s="47">
        <v>1</v>
      </c>
      <c r="D195" s="17">
        <v>256</v>
      </c>
      <c r="E195" s="18">
        <f t="shared" si="19"/>
        <v>256</v>
      </c>
      <c r="F195" s="34"/>
      <c r="G195" s="18"/>
      <c r="H195" s="18"/>
      <c r="I195" s="70"/>
    </row>
    <row r="196" spans="1:10" s="3" customFormat="1" ht="19.5" customHeight="1" x14ac:dyDescent="0.25">
      <c r="A196" s="47">
        <v>9</v>
      </c>
      <c r="B196" s="16" t="s">
        <v>169</v>
      </c>
      <c r="C196" s="47">
        <v>1</v>
      </c>
      <c r="D196" s="17">
        <v>266</v>
      </c>
      <c r="E196" s="18">
        <f t="shared" si="19"/>
        <v>266</v>
      </c>
      <c r="F196" s="34"/>
      <c r="G196" s="18"/>
      <c r="H196" s="18"/>
      <c r="I196" s="70"/>
    </row>
    <row r="197" spans="1:10" s="3" customFormat="1" ht="18.75" customHeight="1" x14ac:dyDescent="0.25">
      <c r="A197" s="47"/>
      <c r="B197" s="81" t="s">
        <v>16</v>
      </c>
      <c r="C197" s="47"/>
      <c r="D197" s="17"/>
      <c r="E197" s="27">
        <f>SUM(E190:E196)</f>
        <v>5438</v>
      </c>
      <c r="F197" s="27"/>
      <c r="G197" s="27"/>
      <c r="H197" s="27"/>
      <c r="I197" s="46"/>
    </row>
    <row r="198" spans="1:10" s="3" customFormat="1" ht="18.75" customHeight="1" x14ac:dyDescent="0.25">
      <c r="A198" s="47">
        <v>1</v>
      </c>
      <c r="B198" s="16" t="s">
        <v>183</v>
      </c>
      <c r="C198" s="47">
        <v>4</v>
      </c>
      <c r="D198" s="17">
        <v>266</v>
      </c>
      <c r="E198" s="18">
        <f>D198*C198</f>
        <v>1064</v>
      </c>
      <c r="F198" s="34"/>
      <c r="G198" s="18"/>
      <c r="H198" s="18"/>
      <c r="I198" s="63" t="s">
        <v>184</v>
      </c>
    </row>
    <row r="199" spans="1:10" s="3" customFormat="1" ht="18.75" customHeight="1" x14ac:dyDescent="0.25">
      <c r="A199" s="47">
        <v>2</v>
      </c>
      <c r="B199" s="82" t="s">
        <v>192</v>
      </c>
      <c r="C199" s="57">
        <v>1</v>
      </c>
      <c r="D199" s="83">
        <v>4356</v>
      </c>
      <c r="E199" s="58">
        <f t="shared" ref="E199" si="20">D199*C199</f>
        <v>4356</v>
      </c>
      <c r="F199" s="34"/>
      <c r="G199" s="18"/>
      <c r="H199" s="18"/>
      <c r="I199" s="63"/>
    </row>
    <row r="200" spans="1:10" s="3" customFormat="1" ht="18.75" customHeight="1" x14ac:dyDescent="0.25">
      <c r="A200" s="47">
        <v>3</v>
      </c>
      <c r="B200" s="82" t="s">
        <v>208</v>
      </c>
      <c r="C200" s="57">
        <v>1</v>
      </c>
      <c r="D200" s="83">
        <v>2966</v>
      </c>
      <c r="E200" s="58">
        <f>C200*D200</f>
        <v>2966</v>
      </c>
      <c r="F200" s="34"/>
      <c r="G200" s="18"/>
      <c r="H200" s="18"/>
      <c r="I200" s="63"/>
    </row>
    <row r="201" spans="1:10" s="3" customFormat="1" ht="18.75" customHeight="1" x14ac:dyDescent="0.25">
      <c r="A201" s="47">
        <v>4</v>
      </c>
      <c r="B201" s="16" t="s">
        <v>186</v>
      </c>
      <c r="C201" s="47">
        <v>1</v>
      </c>
      <c r="D201" s="17">
        <v>540</v>
      </c>
      <c r="E201" s="18">
        <f>D201*C201</f>
        <v>540</v>
      </c>
      <c r="F201" s="34"/>
      <c r="G201" s="18"/>
      <c r="H201" s="18"/>
      <c r="I201" s="63"/>
    </row>
    <row r="202" spans="1:10" s="3" customFormat="1" ht="18.75" customHeight="1" x14ac:dyDescent="0.25">
      <c r="A202" s="47">
        <v>5</v>
      </c>
      <c r="B202" s="16" t="s">
        <v>187</v>
      </c>
      <c r="C202" s="47">
        <v>1</v>
      </c>
      <c r="D202" s="17">
        <v>675</v>
      </c>
      <c r="E202" s="18">
        <f>D202*C202</f>
        <v>675</v>
      </c>
      <c r="F202" s="34"/>
      <c r="G202" s="18"/>
      <c r="H202" s="18"/>
      <c r="I202" s="63"/>
    </row>
    <row r="203" spans="1:10" s="3" customFormat="1" ht="18.75" customHeight="1" x14ac:dyDescent="0.25">
      <c r="A203" s="47"/>
      <c r="B203" s="81" t="s">
        <v>16</v>
      </c>
      <c r="C203" s="47"/>
      <c r="D203" s="17"/>
      <c r="E203" s="27">
        <f>SUM(E198:E202)</f>
        <v>9601</v>
      </c>
      <c r="F203" s="27"/>
      <c r="G203" s="27"/>
      <c r="H203" s="27"/>
      <c r="I203" s="46"/>
    </row>
    <row r="204" spans="1:10" s="3" customFormat="1" ht="18.75" customHeight="1" x14ac:dyDescent="0.25">
      <c r="A204" s="47">
        <v>1</v>
      </c>
      <c r="B204" s="16" t="s">
        <v>188</v>
      </c>
      <c r="C204" s="47">
        <v>1</v>
      </c>
      <c r="D204" s="17">
        <v>257</v>
      </c>
      <c r="E204" s="18">
        <f>D204*C204</f>
        <v>257</v>
      </c>
      <c r="F204" s="34"/>
      <c r="G204" s="18"/>
      <c r="H204" s="18"/>
      <c r="I204" s="63" t="s">
        <v>189</v>
      </c>
    </row>
    <row r="205" spans="1:10" s="3" customFormat="1" ht="18.75" customHeight="1" x14ac:dyDescent="0.25">
      <c r="A205" s="47">
        <v>2</v>
      </c>
      <c r="B205" s="16" t="s">
        <v>183</v>
      </c>
      <c r="C205" s="47">
        <v>1</v>
      </c>
      <c r="D205" s="17">
        <v>266</v>
      </c>
      <c r="E205" s="18">
        <f t="shared" ref="E205:E215" si="21">D205*C205</f>
        <v>266</v>
      </c>
      <c r="F205" s="34"/>
      <c r="G205" s="18"/>
      <c r="H205" s="18"/>
      <c r="I205" s="63"/>
    </row>
    <row r="206" spans="1:10" s="3" customFormat="1" ht="18.75" customHeight="1" x14ac:dyDescent="0.25">
      <c r="A206" s="47">
        <v>3</v>
      </c>
      <c r="B206" s="16" t="s">
        <v>190</v>
      </c>
      <c r="C206" s="47">
        <v>1</v>
      </c>
      <c r="D206" s="17">
        <v>258</v>
      </c>
      <c r="E206" s="18">
        <f t="shared" si="21"/>
        <v>258</v>
      </c>
      <c r="F206" s="34"/>
      <c r="G206" s="18"/>
      <c r="H206" s="18"/>
      <c r="I206" s="63"/>
    </row>
    <row r="207" spans="1:10" s="3" customFormat="1" ht="18.75" customHeight="1" x14ac:dyDescent="0.25">
      <c r="A207" s="47">
        <v>4</v>
      </c>
      <c r="B207" s="16" t="s">
        <v>191</v>
      </c>
      <c r="C207" s="47">
        <v>1</v>
      </c>
      <c r="D207" s="17">
        <v>259</v>
      </c>
      <c r="E207" s="18">
        <f t="shared" si="21"/>
        <v>259</v>
      </c>
      <c r="F207" s="34"/>
      <c r="G207" s="18"/>
      <c r="H207" s="18"/>
      <c r="I207" s="63"/>
    </row>
    <row r="208" spans="1:10" s="3" customFormat="1" ht="18.75" customHeight="1" x14ac:dyDescent="0.25">
      <c r="A208" s="47">
        <v>5</v>
      </c>
      <c r="B208" s="82" t="s">
        <v>206</v>
      </c>
      <c r="C208" s="57">
        <v>1</v>
      </c>
      <c r="D208" s="83">
        <v>3232</v>
      </c>
      <c r="E208" s="58">
        <f t="shared" ref="E208:E209" si="22">D208*C208</f>
        <v>3232</v>
      </c>
      <c r="F208" s="34"/>
      <c r="G208" s="18"/>
      <c r="H208" s="18"/>
      <c r="I208" s="63"/>
    </row>
    <row r="209" spans="1:9" s="3" customFormat="1" ht="18.75" customHeight="1" x14ac:dyDescent="0.25">
      <c r="A209" s="47">
        <v>6</v>
      </c>
      <c r="B209" s="82" t="s">
        <v>196</v>
      </c>
      <c r="C209" s="57">
        <v>2</v>
      </c>
      <c r="D209" s="83">
        <v>266</v>
      </c>
      <c r="E209" s="58">
        <f t="shared" si="22"/>
        <v>532</v>
      </c>
      <c r="F209" s="34"/>
      <c r="G209" s="18"/>
      <c r="H209" s="18"/>
      <c r="I209" s="63"/>
    </row>
    <row r="210" spans="1:9" s="3" customFormat="1" ht="18.75" customHeight="1" x14ac:dyDescent="0.25">
      <c r="A210" s="47">
        <v>7</v>
      </c>
      <c r="B210" s="16" t="s">
        <v>194</v>
      </c>
      <c r="C210" s="47">
        <v>1</v>
      </c>
      <c r="D210" s="17">
        <v>548</v>
      </c>
      <c r="E210" s="18">
        <f t="shared" si="21"/>
        <v>548</v>
      </c>
      <c r="F210" s="34"/>
      <c r="G210" s="18"/>
      <c r="H210" s="18"/>
      <c r="I210" s="63"/>
    </row>
    <row r="211" spans="1:9" s="3" customFormat="1" ht="18.75" customHeight="1" x14ac:dyDescent="0.25">
      <c r="A211" s="47">
        <v>8</v>
      </c>
      <c r="B211" s="16" t="s">
        <v>195</v>
      </c>
      <c r="C211" s="47">
        <v>1</v>
      </c>
      <c r="D211" s="17">
        <v>667</v>
      </c>
      <c r="E211" s="18">
        <f t="shared" si="21"/>
        <v>667</v>
      </c>
      <c r="F211" s="34"/>
      <c r="G211" s="18"/>
      <c r="H211" s="18"/>
      <c r="I211" s="63"/>
    </row>
    <row r="212" spans="1:9" s="3" customFormat="1" ht="18.75" customHeight="1" x14ac:dyDescent="0.25">
      <c r="A212" s="47"/>
      <c r="B212" s="81" t="s">
        <v>16</v>
      </c>
      <c r="C212" s="47"/>
      <c r="D212" s="17"/>
      <c r="E212" s="27">
        <f>SUM(E204:E211)</f>
        <v>6019</v>
      </c>
      <c r="F212" s="27"/>
      <c r="G212" s="27"/>
      <c r="H212" s="27"/>
      <c r="I212" s="46"/>
    </row>
    <row r="213" spans="1:9" x14ac:dyDescent="0.25">
      <c r="A213" s="47">
        <v>1</v>
      </c>
      <c r="B213" s="16" t="s">
        <v>202</v>
      </c>
      <c r="C213" s="47">
        <v>4</v>
      </c>
      <c r="D213" s="17">
        <v>266</v>
      </c>
      <c r="E213" s="18">
        <f t="shared" si="21"/>
        <v>1064</v>
      </c>
      <c r="F213" s="34"/>
      <c r="G213" s="18"/>
      <c r="H213" s="18"/>
      <c r="I213" s="63" t="s">
        <v>197</v>
      </c>
    </row>
    <row r="214" spans="1:9" x14ac:dyDescent="0.25">
      <c r="A214" s="47">
        <v>2</v>
      </c>
      <c r="B214" s="16" t="s">
        <v>204</v>
      </c>
      <c r="C214" s="47">
        <v>1</v>
      </c>
      <c r="D214" s="17">
        <v>540</v>
      </c>
      <c r="E214" s="18">
        <f t="shared" si="21"/>
        <v>540</v>
      </c>
      <c r="F214" s="34"/>
      <c r="G214" s="18"/>
      <c r="H214" s="18"/>
      <c r="I214" s="63"/>
    </row>
    <row r="215" spans="1:9" x14ac:dyDescent="0.25">
      <c r="A215" s="47">
        <v>3</v>
      </c>
      <c r="B215" s="16" t="s">
        <v>205</v>
      </c>
      <c r="C215" s="47">
        <v>1</v>
      </c>
      <c r="D215" s="17">
        <v>596</v>
      </c>
      <c r="E215" s="18">
        <f t="shared" si="21"/>
        <v>596</v>
      </c>
      <c r="F215" s="34"/>
      <c r="G215" s="18"/>
      <c r="H215" s="18"/>
      <c r="I215" s="63"/>
    </row>
    <row r="216" spans="1:9" x14ac:dyDescent="0.25">
      <c r="A216" s="47">
        <v>4</v>
      </c>
      <c r="B216" s="82" t="s">
        <v>196</v>
      </c>
      <c r="C216" s="57">
        <v>2</v>
      </c>
      <c r="D216" s="83">
        <v>266</v>
      </c>
      <c r="E216" s="58">
        <f>D216*C216</f>
        <v>532</v>
      </c>
      <c r="F216" s="34"/>
      <c r="G216" s="18"/>
      <c r="H216" s="18"/>
      <c r="I216" s="63"/>
    </row>
    <row r="217" spans="1:9" x14ac:dyDescent="0.25">
      <c r="A217" s="47">
        <v>5</v>
      </c>
      <c r="B217" s="16" t="s">
        <v>200</v>
      </c>
      <c r="C217" s="47">
        <v>1</v>
      </c>
      <c r="D217" s="17">
        <v>540</v>
      </c>
      <c r="E217" s="18">
        <f t="shared" ref="E217:E220" si="23">D217*C217</f>
        <v>540</v>
      </c>
      <c r="F217" s="34"/>
      <c r="G217" s="18"/>
      <c r="H217" s="18"/>
      <c r="I217" s="63"/>
    </row>
    <row r="218" spans="1:9" x14ac:dyDescent="0.25">
      <c r="A218" s="47">
        <v>6</v>
      </c>
      <c r="B218" s="16" t="s">
        <v>201</v>
      </c>
      <c r="C218" s="47">
        <v>1</v>
      </c>
      <c r="D218" s="17">
        <v>646</v>
      </c>
      <c r="E218" s="18">
        <f t="shared" si="23"/>
        <v>646</v>
      </c>
      <c r="F218" s="34"/>
      <c r="G218" s="18"/>
      <c r="H218" s="18"/>
      <c r="I218" s="63"/>
    </row>
    <row r="219" spans="1:9" x14ac:dyDescent="0.25">
      <c r="A219" s="47">
        <v>7</v>
      </c>
      <c r="B219" s="16" t="s">
        <v>202</v>
      </c>
      <c r="C219" s="47">
        <v>1</v>
      </c>
      <c r="D219" s="17">
        <v>266</v>
      </c>
      <c r="E219" s="18">
        <f t="shared" si="23"/>
        <v>266</v>
      </c>
      <c r="F219" s="34"/>
      <c r="G219" s="18"/>
      <c r="H219" s="18"/>
      <c r="I219" s="63"/>
    </row>
    <row r="220" spans="1:9" x14ac:dyDescent="0.25">
      <c r="A220" s="47">
        <v>8</v>
      </c>
      <c r="B220" s="16" t="s">
        <v>196</v>
      </c>
      <c r="C220" s="47">
        <v>1</v>
      </c>
      <c r="D220" s="17">
        <v>266</v>
      </c>
      <c r="E220" s="18">
        <f t="shared" si="23"/>
        <v>266</v>
      </c>
      <c r="F220" s="34"/>
      <c r="G220" s="18"/>
      <c r="H220" s="18"/>
      <c r="I220" s="63"/>
    </row>
    <row r="221" spans="1:9" x14ac:dyDescent="0.25">
      <c r="A221" s="47"/>
      <c r="B221" s="81" t="s">
        <v>16</v>
      </c>
      <c r="C221" s="47"/>
      <c r="D221" s="17"/>
      <c r="E221" s="27">
        <f>SUM(E213:E220)</f>
        <v>4450</v>
      </c>
      <c r="F221" s="27"/>
      <c r="G221" s="27"/>
      <c r="H221" s="27"/>
      <c r="I221" s="46"/>
    </row>
    <row r="222" spans="1:9" x14ac:dyDescent="0.25">
      <c r="A222" s="47">
        <v>1</v>
      </c>
      <c r="B222" s="82" t="s">
        <v>198</v>
      </c>
      <c r="C222" s="57">
        <v>1</v>
      </c>
      <c r="D222" s="83">
        <v>3338</v>
      </c>
      <c r="E222" s="58">
        <f t="shared" ref="E222" si="24">D222*C222</f>
        <v>3338</v>
      </c>
      <c r="F222" s="34"/>
      <c r="G222" s="18"/>
      <c r="H222" s="18"/>
      <c r="I222" s="63" t="s">
        <v>203</v>
      </c>
    </row>
    <row r="223" spans="1:9" x14ac:dyDescent="0.25">
      <c r="A223" s="47">
        <v>2</v>
      </c>
      <c r="B223" s="16" t="s">
        <v>210</v>
      </c>
      <c r="C223" s="47">
        <v>1</v>
      </c>
      <c r="D223" s="17">
        <v>2931</v>
      </c>
      <c r="E223" s="18">
        <f>C223*D223</f>
        <v>2931</v>
      </c>
      <c r="F223" s="34"/>
      <c r="G223" s="18"/>
      <c r="H223" s="18"/>
      <c r="I223" s="63"/>
    </row>
    <row r="224" spans="1:9" x14ac:dyDescent="0.25">
      <c r="A224" s="47">
        <v>3</v>
      </c>
      <c r="B224" s="16" t="s">
        <v>217</v>
      </c>
      <c r="C224" s="47">
        <v>2</v>
      </c>
      <c r="D224" s="17">
        <v>265</v>
      </c>
      <c r="E224" s="18">
        <f>D224*C224</f>
        <v>530</v>
      </c>
      <c r="F224" s="34"/>
      <c r="G224" s="18"/>
      <c r="H224" s="18"/>
      <c r="I224" s="63"/>
    </row>
    <row r="225" spans="1:9" x14ac:dyDescent="0.25">
      <c r="A225" s="47">
        <v>4</v>
      </c>
      <c r="B225" s="16" t="s">
        <v>211</v>
      </c>
      <c r="C225" s="47">
        <v>1</v>
      </c>
      <c r="D225" s="17">
        <v>256</v>
      </c>
      <c r="E225" s="18">
        <f>D225*C225</f>
        <v>256</v>
      </c>
      <c r="F225" s="34"/>
      <c r="G225" s="18"/>
      <c r="H225" s="18"/>
      <c r="I225" s="63"/>
    </row>
    <row r="226" spans="1:9" x14ac:dyDescent="0.25">
      <c r="A226" s="47"/>
      <c r="B226" s="81" t="s">
        <v>16</v>
      </c>
      <c r="C226" s="47"/>
      <c r="D226" s="17"/>
      <c r="E226" s="27">
        <f>SUM(E222:E225)</f>
        <v>7055</v>
      </c>
      <c r="F226" s="27"/>
      <c r="G226" s="27"/>
      <c r="H226" s="27"/>
      <c r="I226" s="46"/>
    </row>
    <row r="227" spans="1:9" x14ac:dyDescent="0.25">
      <c r="A227" s="47">
        <v>1</v>
      </c>
      <c r="B227" s="16" t="s">
        <v>212</v>
      </c>
      <c r="C227" s="47">
        <v>1</v>
      </c>
      <c r="D227" s="17">
        <v>1585</v>
      </c>
      <c r="E227" s="18">
        <f>C227*D227</f>
        <v>1585</v>
      </c>
      <c r="F227" s="34"/>
      <c r="G227" s="18"/>
      <c r="H227" s="18"/>
      <c r="I227" s="63" t="s">
        <v>209</v>
      </c>
    </row>
    <row r="228" spans="1:9" x14ac:dyDescent="0.25">
      <c r="A228" s="47">
        <v>2</v>
      </c>
      <c r="B228" s="16" t="s">
        <v>213</v>
      </c>
      <c r="C228" s="47">
        <v>1</v>
      </c>
      <c r="D228" s="18">
        <v>1527.2934145198526</v>
      </c>
      <c r="E228" s="18">
        <f>C228*D228</f>
        <v>1527.2934145198526</v>
      </c>
      <c r="F228" s="34"/>
      <c r="G228" s="18"/>
      <c r="H228" s="18"/>
      <c r="I228" s="63"/>
    </row>
    <row r="229" spans="1:9" x14ac:dyDescent="0.25">
      <c r="A229" s="47">
        <v>3</v>
      </c>
      <c r="B229" s="16" t="s">
        <v>214</v>
      </c>
      <c r="C229" s="47">
        <v>1</v>
      </c>
      <c r="D229" s="17">
        <v>260</v>
      </c>
      <c r="E229" s="18">
        <f t="shared" ref="E229:E234" si="25">D229*C229</f>
        <v>260</v>
      </c>
      <c r="F229" s="34"/>
      <c r="G229" s="18"/>
      <c r="H229" s="18"/>
      <c r="I229" s="63"/>
    </row>
    <row r="230" spans="1:9" x14ac:dyDescent="0.25">
      <c r="A230" s="47">
        <v>4</v>
      </c>
      <c r="B230" s="16" t="s">
        <v>215</v>
      </c>
      <c r="C230" s="47">
        <v>1</v>
      </c>
      <c r="D230" s="17">
        <v>170</v>
      </c>
      <c r="E230" s="18">
        <f>D230*C230</f>
        <v>170</v>
      </c>
      <c r="F230" s="34"/>
      <c r="G230" s="18"/>
      <c r="H230" s="18"/>
      <c r="I230" s="63"/>
    </row>
    <row r="231" spans="1:9" x14ac:dyDescent="0.25">
      <c r="A231" s="47">
        <v>5</v>
      </c>
      <c r="B231" s="16" t="s">
        <v>216</v>
      </c>
      <c r="C231" s="47">
        <v>1</v>
      </c>
      <c r="D231" s="17">
        <v>232</v>
      </c>
      <c r="E231" s="18">
        <f>D231*C231</f>
        <v>232</v>
      </c>
      <c r="F231" s="34"/>
      <c r="G231" s="18"/>
      <c r="H231" s="18"/>
      <c r="I231" s="63"/>
    </row>
    <row r="232" spans="1:9" x14ac:dyDescent="0.25">
      <c r="A232" s="47">
        <v>6</v>
      </c>
      <c r="B232" s="16" t="s">
        <v>225</v>
      </c>
      <c r="C232" s="47">
        <v>1</v>
      </c>
      <c r="D232" s="17">
        <v>264</v>
      </c>
      <c r="E232" s="18">
        <f>D232*C232</f>
        <v>264</v>
      </c>
      <c r="F232" s="34"/>
      <c r="G232" s="18"/>
      <c r="H232" s="18"/>
      <c r="I232" s="63"/>
    </row>
    <row r="233" spans="1:9" x14ac:dyDescent="0.25">
      <c r="A233" s="47">
        <v>7</v>
      </c>
      <c r="B233" s="16" t="s">
        <v>218</v>
      </c>
      <c r="C233" s="47">
        <v>1</v>
      </c>
      <c r="D233" s="17">
        <v>264</v>
      </c>
      <c r="E233" s="18">
        <f>D233*C233</f>
        <v>264</v>
      </c>
      <c r="F233" s="34"/>
      <c r="G233" s="18"/>
      <c r="H233" s="18"/>
      <c r="I233" s="63"/>
    </row>
    <row r="234" spans="1:9" x14ac:dyDescent="0.25">
      <c r="A234" s="47">
        <v>8</v>
      </c>
      <c r="B234" s="16" t="s">
        <v>219</v>
      </c>
      <c r="C234" s="47">
        <v>1</v>
      </c>
      <c r="D234" s="17">
        <v>125</v>
      </c>
      <c r="E234" s="18">
        <f t="shared" si="25"/>
        <v>125</v>
      </c>
      <c r="F234" s="34"/>
      <c r="G234" s="18"/>
      <c r="H234" s="18"/>
      <c r="I234" s="63"/>
    </row>
    <row r="235" spans="1:9" x14ac:dyDescent="0.25">
      <c r="A235" s="47">
        <v>9</v>
      </c>
      <c r="B235" s="16" t="s">
        <v>220</v>
      </c>
      <c r="C235" s="47">
        <v>1</v>
      </c>
      <c r="D235" s="17">
        <v>132</v>
      </c>
      <c r="E235" s="18">
        <f>D235*C235</f>
        <v>132</v>
      </c>
      <c r="F235" s="34"/>
      <c r="G235" s="18"/>
      <c r="H235" s="18"/>
      <c r="I235" s="63"/>
    </row>
    <row r="236" spans="1:9" x14ac:dyDescent="0.25">
      <c r="A236" s="47">
        <v>10</v>
      </c>
      <c r="B236" s="16" t="s">
        <v>221</v>
      </c>
      <c r="C236" s="47">
        <v>1</v>
      </c>
      <c r="D236" s="17">
        <v>121</v>
      </c>
      <c r="E236" s="18">
        <f>D236*C236</f>
        <v>121</v>
      </c>
      <c r="F236" s="34"/>
      <c r="G236" s="18"/>
      <c r="H236" s="18"/>
      <c r="I236" s="63"/>
    </row>
    <row r="237" spans="1:9" x14ac:dyDescent="0.25">
      <c r="A237" s="47">
        <v>11</v>
      </c>
      <c r="B237" s="16" t="s">
        <v>222</v>
      </c>
      <c r="C237" s="47">
        <v>1</v>
      </c>
      <c r="D237" s="17">
        <v>71</v>
      </c>
      <c r="E237" s="18">
        <f>D237*C237</f>
        <v>71</v>
      </c>
      <c r="F237" s="34"/>
      <c r="G237" s="18"/>
      <c r="H237" s="18"/>
      <c r="I237" s="63"/>
    </row>
    <row r="238" spans="1:9" x14ac:dyDescent="0.25">
      <c r="A238" s="47"/>
      <c r="B238" s="81" t="s">
        <v>16</v>
      </c>
      <c r="C238" s="47"/>
      <c r="D238" s="17"/>
      <c r="E238" s="27">
        <f>SUM(E227:E237)</f>
        <v>4751.2934145198524</v>
      </c>
      <c r="F238" s="27"/>
      <c r="G238" s="27"/>
      <c r="H238" s="27"/>
      <c r="I238" s="46"/>
    </row>
    <row r="239" spans="1:9" x14ac:dyDescent="0.25">
      <c r="A239" s="47">
        <v>1</v>
      </c>
      <c r="B239" s="16" t="s">
        <v>223</v>
      </c>
      <c r="C239" s="47">
        <v>1</v>
      </c>
      <c r="D239" s="17">
        <v>1615</v>
      </c>
      <c r="E239" s="18">
        <f>C239*D239</f>
        <v>1615</v>
      </c>
      <c r="F239" s="67"/>
      <c r="G239" s="18"/>
      <c r="H239" s="18"/>
      <c r="I239" s="92" t="s">
        <v>476</v>
      </c>
    </row>
    <row r="240" spans="1:9" x14ac:dyDescent="0.25">
      <c r="A240" s="47">
        <v>2</v>
      </c>
      <c r="B240" s="16" t="s">
        <v>226</v>
      </c>
      <c r="C240" s="47">
        <v>1</v>
      </c>
      <c r="D240" s="19">
        <v>172</v>
      </c>
      <c r="E240" s="18">
        <f t="shared" ref="E240:E245" si="26">C240*D240</f>
        <v>172</v>
      </c>
      <c r="F240" s="68"/>
      <c r="G240" s="18"/>
      <c r="H240" s="18"/>
      <c r="I240" s="93"/>
    </row>
    <row r="241" spans="1:9" x14ac:dyDescent="0.25">
      <c r="A241" s="47">
        <v>3</v>
      </c>
      <c r="B241" s="16" t="s">
        <v>227</v>
      </c>
      <c r="C241" s="47">
        <v>1</v>
      </c>
      <c r="D241" s="19">
        <v>338</v>
      </c>
      <c r="E241" s="18">
        <f t="shared" si="26"/>
        <v>338</v>
      </c>
      <c r="F241" s="68"/>
      <c r="G241" s="18"/>
      <c r="H241" s="18"/>
      <c r="I241" s="93"/>
    </row>
    <row r="242" spans="1:9" x14ac:dyDescent="0.25">
      <c r="A242" s="47">
        <v>4</v>
      </c>
      <c r="B242" s="16" t="s">
        <v>228</v>
      </c>
      <c r="C242" s="47">
        <v>1</v>
      </c>
      <c r="D242" s="19">
        <v>313.46286759915802</v>
      </c>
      <c r="E242" s="18">
        <f t="shared" si="26"/>
        <v>313.46286759915802</v>
      </c>
      <c r="F242" s="68"/>
      <c r="G242" s="18"/>
      <c r="H242" s="18"/>
      <c r="I242" s="93"/>
    </row>
    <row r="243" spans="1:9" x14ac:dyDescent="0.25">
      <c r="A243" s="47">
        <v>5</v>
      </c>
      <c r="B243" s="16" t="s">
        <v>229</v>
      </c>
      <c r="C243" s="47">
        <v>1</v>
      </c>
      <c r="D243" s="19">
        <v>387.58192008405803</v>
      </c>
      <c r="E243" s="18">
        <f t="shared" si="26"/>
        <v>387.58192008405803</v>
      </c>
      <c r="F243" s="68"/>
      <c r="G243" s="18"/>
      <c r="H243" s="18"/>
      <c r="I243" s="93"/>
    </row>
    <row r="244" spans="1:9" x14ac:dyDescent="0.25">
      <c r="A244" s="47">
        <v>6</v>
      </c>
      <c r="B244" s="16" t="s">
        <v>230</v>
      </c>
      <c r="C244" s="47">
        <v>1</v>
      </c>
      <c r="D244" s="19">
        <v>318.70219741665801</v>
      </c>
      <c r="E244" s="18">
        <f t="shared" si="26"/>
        <v>318.70219741665801</v>
      </c>
      <c r="F244" s="68"/>
      <c r="G244" s="18"/>
      <c r="H244" s="18"/>
      <c r="I244" s="93"/>
    </row>
    <row r="245" spans="1:9" x14ac:dyDescent="0.25">
      <c r="A245" s="47">
        <v>7</v>
      </c>
      <c r="B245" s="16" t="s">
        <v>231</v>
      </c>
      <c r="C245" s="47">
        <v>1</v>
      </c>
      <c r="D245" s="19">
        <v>372.56250794055802</v>
      </c>
      <c r="E245" s="18">
        <f t="shared" si="26"/>
        <v>372.56250794055802</v>
      </c>
      <c r="F245" s="69"/>
      <c r="G245" s="18"/>
      <c r="H245" s="18"/>
      <c r="I245" s="93"/>
    </row>
    <row r="246" spans="1:9" x14ac:dyDescent="0.25">
      <c r="A246" s="47"/>
      <c r="B246" s="81" t="s">
        <v>16</v>
      </c>
      <c r="C246" s="47"/>
      <c r="D246" s="17"/>
      <c r="E246" s="27">
        <f>SUM(E239:E245)</f>
        <v>3517.3094930404322</v>
      </c>
      <c r="F246" s="27"/>
      <c r="G246" s="27"/>
      <c r="H246" s="27"/>
      <c r="I246" s="46"/>
    </row>
    <row r="247" spans="1:9" x14ac:dyDescent="0.25">
      <c r="A247" s="47">
        <v>1</v>
      </c>
      <c r="B247" s="30" t="s">
        <v>244</v>
      </c>
      <c r="C247" s="30"/>
      <c r="D247" s="31"/>
      <c r="E247" s="32" t="s">
        <v>245</v>
      </c>
      <c r="F247" s="71"/>
      <c r="G247" s="36"/>
      <c r="H247" s="36"/>
      <c r="I247" s="70" t="s">
        <v>224</v>
      </c>
    </row>
    <row r="248" spans="1:9" ht="31.5" x14ac:dyDescent="0.25">
      <c r="A248" s="47">
        <v>2</v>
      </c>
      <c r="B248" s="33" t="s">
        <v>246</v>
      </c>
      <c r="C248" s="30"/>
      <c r="D248" s="31"/>
      <c r="E248" s="34">
        <v>1224</v>
      </c>
      <c r="F248" s="71"/>
      <c r="G248" s="36"/>
      <c r="H248" s="36"/>
      <c r="I248" s="70"/>
    </row>
    <row r="249" spans="1:9" x14ac:dyDescent="0.25">
      <c r="A249" s="47">
        <v>3</v>
      </c>
      <c r="B249" s="33" t="s">
        <v>247</v>
      </c>
      <c r="C249" s="30"/>
      <c r="D249" s="31"/>
      <c r="E249" s="34">
        <v>160</v>
      </c>
      <c r="F249" s="71"/>
      <c r="G249" s="36"/>
      <c r="H249" s="36"/>
      <c r="I249" s="70"/>
    </row>
    <row r="250" spans="1:9" x14ac:dyDescent="0.25">
      <c r="A250" s="47">
        <v>4</v>
      </c>
      <c r="B250" s="30" t="s">
        <v>248</v>
      </c>
      <c r="C250" s="30"/>
      <c r="D250" s="31"/>
      <c r="E250" s="34">
        <v>761</v>
      </c>
      <c r="F250" s="71"/>
      <c r="G250" s="36"/>
      <c r="H250" s="36"/>
      <c r="I250" s="70"/>
    </row>
    <row r="251" spans="1:9" x14ac:dyDescent="0.25">
      <c r="A251" s="30"/>
      <c r="B251" s="81" t="s">
        <v>16</v>
      </c>
      <c r="C251" s="30"/>
      <c r="D251" s="31"/>
      <c r="E251" s="35">
        <f>+E248+E250+11583+E249</f>
        <v>13728</v>
      </c>
      <c r="F251" s="36"/>
      <c r="G251" s="36"/>
      <c r="H251" s="36"/>
      <c r="I251" s="30"/>
    </row>
    <row r="252" spans="1:9" x14ac:dyDescent="0.25">
      <c r="A252" s="47">
        <v>1</v>
      </c>
      <c r="B252" s="30" t="s">
        <v>244</v>
      </c>
      <c r="C252" s="30"/>
      <c r="D252" s="31"/>
      <c r="E252" s="32" t="s">
        <v>245</v>
      </c>
      <c r="F252" s="63"/>
      <c r="G252" s="36"/>
      <c r="H252" s="36"/>
      <c r="I252" s="70" t="s">
        <v>475</v>
      </c>
    </row>
    <row r="253" spans="1:9" ht="31.5" x14ac:dyDescent="0.25">
      <c r="A253" s="47">
        <v>2</v>
      </c>
      <c r="B253" s="33" t="s">
        <v>246</v>
      </c>
      <c r="C253" s="30"/>
      <c r="D253" s="31"/>
      <c r="E253" s="34">
        <v>1224</v>
      </c>
      <c r="F253" s="63"/>
      <c r="G253" s="36"/>
      <c r="H253" s="36"/>
      <c r="I253" s="70"/>
    </row>
    <row r="254" spans="1:9" ht="47.25" x14ac:dyDescent="0.25">
      <c r="A254" s="47">
        <v>3</v>
      </c>
      <c r="B254" s="33" t="s">
        <v>249</v>
      </c>
      <c r="C254" s="30"/>
      <c r="D254" s="31"/>
      <c r="E254" s="34">
        <v>1393</v>
      </c>
      <c r="F254" s="63"/>
      <c r="G254" s="36"/>
      <c r="H254" s="36"/>
      <c r="I254" s="70"/>
    </row>
    <row r="255" spans="1:9" x14ac:dyDescent="0.25">
      <c r="A255" s="30"/>
      <c r="B255" s="81" t="s">
        <v>16</v>
      </c>
      <c r="C255" s="30"/>
      <c r="D255" s="31"/>
      <c r="E255" s="35">
        <f>+E253+E254+11583</f>
        <v>14200</v>
      </c>
      <c r="F255" s="36"/>
      <c r="G255" s="36"/>
      <c r="H255" s="36"/>
      <c r="I255" s="30"/>
    </row>
    <row r="256" spans="1:9" s="3" customFormat="1" ht="18.75" customHeight="1" x14ac:dyDescent="0.25">
      <c r="A256" s="47">
        <v>1</v>
      </c>
      <c r="B256" s="82" t="s">
        <v>466</v>
      </c>
      <c r="C256" s="57">
        <v>1</v>
      </c>
      <c r="D256" s="83">
        <v>2027</v>
      </c>
      <c r="E256" s="58">
        <f>D256*C256</f>
        <v>2027</v>
      </c>
      <c r="F256" s="94" t="s">
        <v>489</v>
      </c>
      <c r="G256" s="18"/>
      <c r="H256" s="18"/>
      <c r="I256" s="101" t="s">
        <v>491</v>
      </c>
    </row>
    <row r="257" spans="1:9" s="3" customFormat="1" ht="18.75" customHeight="1" x14ac:dyDescent="0.25">
      <c r="A257" s="47">
        <v>2</v>
      </c>
      <c r="B257" s="82" t="s">
        <v>467</v>
      </c>
      <c r="C257" s="57">
        <v>1</v>
      </c>
      <c r="D257" s="58">
        <v>2054</v>
      </c>
      <c r="E257" s="58">
        <f t="shared" ref="E257" si="27">D257*C257</f>
        <v>2054</v>
      </c>
      <c r="F257" s="84"/>
      <c r="G257" s="18"/>
      <c r="H257" s="18"/>
      <c r="I257" s="70"/>
    </row>
    <row r="258" spans="1:9" s="3" customFormat="1" ht="18.75" customHeight="1" x14ac:dyDescent="0.25">
      <c r="A258" s="47">
        <v>3</v>
      </c>
      <c r="B258" s="82" t="s">
        <v>468</v>
      </c>
      <c r="C258" s="57">
        <v>1</v>
      </c>
      <c r="D258" s="83">
        <v>2077</v>
      </c>
      <c r="E258" s="58">
        <f t="shared" ref="E258" si="28">D258*C258</f>
        <v>2077</v>
      </c>
      <c r="F258" s="84"/>
      <c r="G258" s="18"/>
      <c r="H258" s="18"/>
      <c r="I258" s="70"/>
    </row>
    <row r="259" spans="1:9" s="3" customFormat="1" ht="20.25" customHeight="1" x14ac:dyDescent="0.25">
      <c r="A259" s="47">
        <v>4</v>
      </c>
      <c r="B259" s="82" t="s">
        <v>20</v>
      </c>
      <c r="C259" s="57">
        <v>1</v>
      </c>
      <c r="D259" s="83">
        <v>2029</v>
      </c>
      <c r="E259" s="58">
        <f t="shared" ref="E259" si="29">D259*C259</f>
        <v>2029</v>
      </c>
      <c r="F259" s="84"/>
      <c r="G259" s="18"/>
      <c r="H259" s="18"/>
      <c r="I259" s="70"/>
    </row>
    <row r="260" spans="1:9" x14ac:dyDescent="0.25">
      <c r="A260" s="47">
        <v>5</v>
      </c>
      <c r="B260" s="82" t="s">
        <v>474</v>
      </c>
      <c r="C260" s="57"/>
      <c r="D260" s="83"/>
      <c r="E260" s="91">
        <v>1656</v>
      </c>
      <c r="F260" s="84"/>
      <c r="G260" s="36"/>
      <c r="H260" s="36"/>
      <c r="I260" s="70"/>
    </row>
    <row r="261" spans="1:9" x14ac:dyDescent="0.25">
      <c r="A261" s="30"/>
      <c r="B261" s="81" t="s">
        <v>16</v>
      </c>
      <c r="C261" s="88"/>
      <c r="D261" s="89"/>
      <c r="E261" s="27">
        <f>SUM(E256:E260)</f>
        <v>9843</v>
      </c>
      <c r="F261" s="36"/>
      <c r="G261" s="36"/>
      <c r="H261" s="36"/>
      <c r="I261" s="30"/>
    </row>
    <row r="262" spans="1:9" ht="15.75" customHeight="1" x14ac:dyDescent="0.25">
      <c r="A262" s="47">
        <v>1</v>
      </c>
      <c r="B262" s="82" t="s">
        <v>473</v>
      </c>
      <c r="C262" s="57"/>
      <c r="D262" s="83"/>
      <c r="E262" s="91">
        <v>1000</v>
      </c>
      <c r="F262" s="94" t="s">
        <v>489</v>
      </c>
      <c r="G262" s="36"/>
      <c r="H262" s="36"/>
      <c r="I262" s="101" t="s">
        <v>490</v>
      </c>
    </row>
    <row r="263" spans="1:9" x14ac:dyDescent="0.25">
      <c r="A263" s="47">
        <v>2</v>
      </c>
      <c r="B263" s="82" t="s">
        <v>469</v>
      </c>
      <c r="C263" s="57">
        <v>1</v>
      </c>
      <c r="D263" s="83">
        <v>2027</v>
      </c>
      <c r="E263" s="58">
        <f>D263*C263</f>
        <v>2027</v>
      </c>
      <c r="F263" s="84"/>
      <c r="G263" s="36"/>
      <c r="H263" s="36"/>
      <c r="I263" s="70"/>
    </row>
    <row r="264" spans="1:9" x14ac:dyDescent="0.25">
      <c r="A264" s="47">
        <v>3</v>
      </c>
      <c r="B264" s="82" t="s">
        <v>470</v>
      </c>
      <c r="C264" s="57">
        <v>1</v>
      </c>
      <c r="D264" s="58">
        <v>2054</v>
      </c>
      <c r="E264" s="58">
        <f t="shared" ref="E264:E267" si="30">D264*C264</f>
        <v>2054</v>
      </c>
      <c r="F264" s="84"/>
      <c r="G264" s="36"/>
      <c r="H264" s="36"/>
      <c r="I264" s="70"/>
    </row>
    <row r="265" spans="1:9" x14ac:dyDescent="0.25">
      <c r="A265" s="47">
        <v>4</v>
      </c>
      <c r="B265" s="82" t="s">
        <v>471</v>
      </c>
      <c r="C265" s="57">
        <v>1</v>
      </c>
      <c r="D265" s="83">
        <v>2077</v>
      </c>
      <c r="E265" s="58">
        <f t="shared" si="30"/>
        <v>2077</v>
      </c>
      <c r="F265" s="84"/>
      <c r="G265" s="36"/>
      <c r="H265" s="36"/>
      <c r="I265" s="70"/>
    </row>
    <row r="266" spans="1:9" x14ac:dyDescent="0.25">
      <c r="A266" s="47">
        <v>5</v>
      </c>
      <c r="B266" s="82" t="s">
        <v>147</v>
      </c>
      <c r="C266" s="57">
        <v>1</v>
      </c>
      <c r="D266" s="83">
        <v>2029</v>
      </c>
      <c r="E266" s="58">
        <f t="shared" si="30"/>
        <v>2029</v>
      </c>
      <c r="F266" s="84"/>
      <c r="G266" s="36"/>
      <c r="H266" s="36"/>
      <c r="I266" s="70"/>
    </row>
    <row r="267" spans="1:9" x14ac:dyDescent="0.25">
      <c r="A267" s="30"/>
      <c r="B267" s="81" t="s">
        <v>16</v>
      </c>
      <c r="C267" s="30"/>
      <c r="D267" s="30"/>
      <c r="E267" s="27">
        <f>SUM(E262:E266)</f>
        <v>9187</v>
      </c>
      <c r="F267" s="36"/>
      <c r="G267" s="36"/>
      <c r="H267" s="36"/>
      <c r="I267" s="30"/>
    </row>
  </sheetData>
  <mergeCells count="46">
    <mergeCell ref="F262:F266"/>
    <mergeCell ref="I256:I260"/>
    <mergeCell ref="I262:I266"/>
    <mergeCell ref="F239:F245"/>
    <mergeCell ref="F247:F250"/>
    <mergeCell ref="I247:I250"/>
    <mergeCell ref="F252:F254"/>
    <mergeCell ref="I252:I254"/>
    <mergeCell ref="F256:F260"/>
    <mergeCell ref="I222:I225"/>
    <mergeCell ref="I227:I237"/>
    <mergeCell ref="I239:I245"/>
    <mergeCell ref="I204:I211"/>
    <mergeCell ref="I213:I220"/>
    <mergeCell ref="I183:I188"/>
    <mergeCell ref="I190:I196"/>
    <mergeCell ref="I198:I202"/>
    <mergeCell ref="I156:I162"/>
    <mergeCell ref="I164:I172"/>
    <mergeCell ref="I174:I181"/>
    <mergeCell ref="I112:I120"/>
    <mergeCell ref="I122:I145"/>
    <mergeCell ref="I147:I154"/>
    <mergeCell ref="I88:I92"/>
    <mergeCell ref="I94:I98"/>
    <mergeCell ref="I100:I110"/>
    <mergeCell ref="I67:I71"/>
    <mergeCell ref="I73:I80"/>
    <mergeCell ref="I82:I86"/>
    <mergeCell ref="I41:I48"/>
    <mergeCell ref="F50:F55"/>
    <mergeCell ref="I50:I55"/>
    <mergeCell ref="I57:I65"/>
    <mergeCell ref="I6:I13"/>
    <mergeCell ref="I15:I22"/>
    <mergeCell ref="I24:I32"/>
    <mergeCell ref="A1:I1"/>
    <mergeCell ref="A2:I2"/>
    <mergeCell ref="B3:I3"/>
    <mergeCell ref="A4:A5"/>
    <mergeCell ref="B4:B5"/>
    <mergeCell ref="C4:C5"/>
    <mergeCell ref="D4:D5"/>
    <mergeCell ref="E4:E5"/>
    <mergeCell ref="F4:F5"/>
    <mergeCell ref="G4:H4"/>
  </mergeCells>
  <pageMargins left="0.87" right="0.59" top="0.43" bottom="0.75" header="0.2800000000000000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9"/>
  <sheetViews>
    <sheetView workbookViewId="0">
      <selection activeCell="F10" sqref="F10"/>
    </sheetView>
  </sheetViews>
  <sheetFormatPr defaultRowHeight="15.75" x14ac:dyDescent="0.25"/>
  <cols>
    <col min="1" max="1" width="5.42578125" style="22" customWidth="1"/>
    <col min="2" max="2" width="23" style="22" customWidth="1"/>
    <col min="3" max="3" width="11.5703125" style="22" customWidth="1"/>
    <col min="4" max="4" width="14.85546875" style="23" customWidth="1"/>
    <col min="5" max="5" width="20" style="22" customWidth="1"/>
    <col min="6" max="6" width="17.28515625" style="22" customWidth="1"/>
    <col min="7" max="234" width="9.140625" style="22"/>
    <col min="235" max="235" width="5.42578125" style="22" customWidth="1"/>
    <col min="236" max="236" width="23" style="22" customWidth="1"/>
    <col min="237" max="238" width="14.85546875" style="22" customWidth="1"/>
    <col min="239" max="239" width="17.140625" style="22" customWidth="1"/>
    <col min="240" max="240" width="15.5703125" style="22" customWidth="1"/>
    <col min="241" max="490" width="9.140625" style="22"/>
    <col min="491" max="491" width="5.42578125" style="22" customWidth="1"/>
    <col min="492" max="492" width="23" style="22" customWidth="1"/>
    <col min="493" max="494" width="14.85546875" style="22" customWidth="1"/>
    <col min="495" max="495" width="17.140625" style="22" customWidth="1"/>
    <col min="496" max="496" width="15.5703125" style="22" customWidth="1"/>
    <col min="497" max="746" width="9.140625" style="22"/>
    <col min="747" max="747" width="5.42578125" style="22" customWidth="1"/>
    <col min="748" max="748" width="23" style="22" customWidth="1"/>
    <col min="749" max="750" width="14.85546875" style="22" customWidth="1"/>
    <col min="751" max="751" width="17.140625" style="22" customWidth="1"/>
    <col min="752" max="752" width="15.5703125" style="22" customWidth="1"/>
    <col min="753" max="1002" width="9.140625" style="22"/>
    <col min="1003" max="1003" width="5.42578125" style="22" customWidth="1"/>
    <col min="1004" max="1004" width="23" style="22" customWidth="1"/>
    <col min="1005" max="1006" width="14.85546875" style="22" customWidth="1"/>
    <col min="1007" max="1007" width="17.140625" style="22" customWidth="1"/>
    <col min="1008" max="1008" width="15.5703125" style="22" customWidth="1"/>
    <col min="1009" max="1258" width="9.140625" style="22"/>
    <col min="1259" max="1259" width="5.42578125" style="22" customWidth="1"/>
    <col min="1260" max="1260" width="23" style="22" customWidth="1"/>
    <col min="1261" max="1262" width="14.85546875" style="22" customWidth="1"/>
    <col min="1263" max="1263" width="17.140625" style="22" customWidth="1"/>
    <col min="1264" max="1264" width="15.5703125" style="22" customWidth="1"/>
    <col min="1265" max="1514" width="9.140625" style="22"/>
    <col min="1515" max="1515" width="5.42578125" style="22" customWidth="1"/>
    <col min="1516" max="1516" width="23" style="22" customWidth="1"/>
    <col min="1517" max="1518" width="14.85546875" style="22" customWidth="1"/>
    <col min="1519" max="1519" width="17.140625" style="22" customWidth="1"/>
    <col min="1520" max="1520" width="15.5703125" style="22" customWidth="1"/>
    <col min="1521" max="1770" width="9.140625" style="22"/>
    <col min="1771" max="1771" width="5.42578125" style="22" customWidth="1"/>
    <col min="1772" max="1772" width="23" style="22" customWidth="1"/>
    <col min="1773" max="1774" width="14.85546875" style="22" customWidth="1"/>
    <col min="1775" max="1775" width="17.140625" style="22" customWidth="1"/>
    <col min="1776" max="1776" width="15.5703125" style="22" customWidth="1"/>
    <col min="1777" max="2026" width="9.140625" style="22"/>
    <col min="2027" max="2027" width="5.42578125" style="22" customWidth="1"/>
    <col min="2028" max="2028" width="23" style="22" customWidth="1"/>
    <col min="2029" max="2030" width="14.85546875" style="22" customWidth="1"/>
    <col min="2031" max="2031" width="17.140625" style="22" customWidth="1"/>
    <col min="2032" max="2032" width="15.5703125" style="22" customWidth="1"/>
    <col min="2033" max="2282" width="9.140625" style="22"/>
    <col min="2283" max="2283" width="5.42578125" style="22" customWidth="1"/>
    <col min="2284" max="2284" width="23" style="22" customWidth="1"/>
    <col min="2285" max="2286" width="14.85546875" style="22" customWidth="1"/>
    <col min="2287" max="2287" width="17.140625" style="22" customWidth="1"/>
    <col min="2288" max="2288" width="15.5703125" style="22" customWidth="1"/>
    <col min="2289" max="2538" width="9.140625" style="22"/>
    <col min="2539" max="2539" width="5.42578125" style="22" customWidth="1"/>
    <col min="2540" max="2540" width="23" style="22" customWidth="1"/>
    <col min="2541" max="2542" width="14.85546875" style="22" customWidth="1"/>
    <col min="2543" max="2543" width="17.140625" style="22" customWidth="1"/>
    <col min="2544" max="2544" width="15.5703125" style="22" customWidth="1"/>
    <col min="2545" max="2794" width="9.140625" style="22"/>
    <col min="2795" max="2795" width="5.42578125" style="22" customWidth="1"/>
    <col min="2796" max="2796" width="23" style="22" customWidth="1"/>
    <col min="2797" max="2798" width="14.85546875" style="22" customWidth="1"/>
    <col min="2799" max="2799" width="17.140625" style="22" customWidth="1"/>
    <col min="2800" max="2800" width="15.5703125" style="22" customWidth="1"/>
    <col min="2801" max="3050" width="9.140625" style="22"/>
    <col min="3051" max="3051" width="5.42578125" style="22" customWidth="1"/>
    <col min="3052" max="3052" width="23" style="22" customWidth="1"/>
    <col min="3053" max="3054" width="14.85546875" style="22" customWidth="1"/>
    <col min="3055" max="3055" width="17.140625" style="22" customWidth="1"/>
    <col min="3056" max="3056" width="15.5703125" style="22" customWidth="1"/>
    <col min="3057" max="3306" width="9.140625" style="22"/>
    <col min="3307" max="3307" width="5.42578125" style="22" customWidth="1"/>
    <col min="3308" max="3308" width="23" style="22" customWidth="1"/>
    <col min="3309" max="3310" width="14.85546875" style="22" customWidth="1"/>
    <col min="3311" max="3311" width="17.140625" style="22" customWidth="1"/>
    <col min="3312" max="3312" width="15.5703125" style="22" customWidth="1"/>
    <col min="3313" max="3562" width="9.140625" style="22"/>
    <col min="3563" max="3563" width="5.42578125" style="22" customWidth="1"/>
    <col min="3564" max="3564" width="23" style="22" customWidth="1"/>
    <col min="3565" max="3566" width="14.85546875" style="22" customWidth="1"/>
    <col min="3567" max="3567" width="17.140625" style="22" customWidth="1"/>
    <col min="3568" max="3568" width="15.5703125" style="22" customWidth="1"/>
    <col min="3569" max="3818" width="9.140625" style="22"/>
    <col min="3819" max="3819" width="5.42578125" style="22" customWidth="1"/>
    <col min="3820" max="3820" width="23" style="22" customWidth="1"/>
    <col min="3821" max="3822" width="14.85546875" style="22" customWidth="1"/>
    <col min="3823" max="3823" width="17.140625" style="22" customWidth="1"/>
    <col min="3824" max="3824" width="15.5703125" style="22" customWidth="1"/>
    <col min="3825" max="4074" width="9.140625" style="22"/>
    <col min="4075" max="4075" width="5.42578125" style="22" customWidth="1"/>
    <col min="4076" max="4076" width="23" style="22" customWidth="1"/>
    <col min="4077" max="4078" width="14.85546875" style="22" customWidth="1"/>
    <col min="4079" max="4079" width="17.140625" style="22" customWidth="1"/>
    <col min="4080" max="4080" width="15.5703125" style="22" customWidth="1"/>
    <col min="4081" max="4330" width="9.140625" style="22"/>
    <col min="4331" max="4331" width="5.42578125" style="22" customWidth="1"/>
    <col min="4332" max="4332" width="23" style="22" customWidth="1"/>
    <col min="4333" max="4334" width="14.85546875" style="22" customWidth="1"/>
    <col min="4335" max="4335" width="17.140625" style="22" customWidth="1"/>
    <col min="4336" max="4336" width="15.5703125" style="22" customWidth="1"/>
    <col min="4337" max="4586" width="9.140625" style="22"/>
    <col min="4587" max="4587" width="5.42578125" style="22" customWidth="1"/>
    <col min="4588" max="4588" width="23" style="22" customWidth="1"/>
    <col min="4589" max="4590" width="14.85546875" style="22" customWidth="1"/>
    <col min="4591" max="4591" width="17.140625" style="22" customWidth="1"/>
    <col min="4592" max="4592" width="15.5703125" style="22" customWidth="1"/>
    <col min="4593" max="4842" width="9.140625" style="22"/>
    <col min="4843" max="4843" width="5.42578125" style="22" customWidth="1"/>
    <col min="4844" max="4844" width="23" style="22" customWidth="1"/>
    <col min="4845" max="4846" width="14.85546875" style="22" customWidth="1"/>
    <col min="4847" max="4847" width="17.140625" style="22" customWidth="1"/>
    <col min="4848" max="4848" width="15.5703125" style="22" customWidth="1"/>
    <col min="4849" max="5098" width="9.140625" style="22"/>
    <col min="5099" max="5099" width="5.42578125" style="22" customWidth="1"/>
    <col min="5100" max="5100" width="23" style="22" customWidth="1"/>
    <col min="5101" max="5102" width="14.85546875" style="22" customWidth="1"/>
    <col min="5103" max="5103" width="17.140625" style="22" customWidth="1"/>
    <col min="5104" max="5104" width="15.5703125" style="22" customWidth="1"/>
    <col min="5105" max="5354" width="9.140625" style="22"/>
    <col min="5355" max="5355" width="5.42578125" style="22" customWidth="1"/>
    <col min="5356" max="5356" width="23" style="22" customWidth="1"/>
    <col min="5357" max="5358" width="14.85546875" style="22" customWidth="1"/>
    <col min="5359" max="5359" width="17.140625" style="22" customWidth="1"/>
    <col min="5360" max="5360" width="15.5703125" style="22" customWidth="1"/>
    <col min="5361" max="5610" width="9.140625" style="22"/>
    <col min="5611" max="5611" width="5.42578125" style="22" customWidth="1"/>
    <col min="5612" max="5612" width="23" style="22" customWidth="1"/>
    <col min="5613" max="5614" width="14.85546875" style="22" customWidth="1"/>
    <col min="5615" max="5615" width="17.140625" style="22" customWidth="1"/>
    <col min="5616" max="5616" width="15.5703125" style="22" customWidth="1"/>
    <col min="5617" max="5866" width="9.140625" style="22"/>
    <col min="5867" max="5867" width="5.42578125" style="22" customWidth="1"/>
    <col min="5868" max="5868" width="23" style="22" customWidth="1"/>
    <col min="5869" max="5870" width="14.85546875" style="22" customWidth="1"/>
    <col min="5871" max="5871" width="17.140625" style="22" customWidth="1"/>
    <col min="5872" max="5872" width="15.5703125" style="22" customWidth="1"/>
    <col min="5873" max="6122" width="9.140625" style="22"/>
    <col min="6123" max="6123" width="5.42578125" style="22" customWidth="1"/>
    <col min="6124" max="6124" width="23" style="22" customWidth="1"/>
    <col min="6125" max="6126" width="14.85546875" style="22" customWidth="1"/>
    <col min="6127" max="6127" width="17.140625" style="22" customWidth="1"/>
    <col min="6128" max="6128" width="15.5703125" style="22" customWidth="1"/>
    <col min="6129" max="6378" width="9.140625" style="22"/>
    <col min="6379" max="6379" width="5.42578125" style="22" customWidth="1"/>
    <col min="6380" max="6380" width="23" style="22" customWidth="1"/>
    <col min="6381" max="6382" width="14.85546875" style="22" customWidth="1"/>
    <col min="6383" max="6383" width="17.140625" style="22" customWidth="1"/>
    <col min="6384" max="6384" width="15.5703125" style="22" customWidth="1"/>
    <col min="6385" max="6634" width="9.140625" style="22"/>
    <col min="6635" max="6635" width="5.42578125" style="22" customWidth="1"/>
    <col min="6636" max="6636" width="23" style="22" customWidth="1"/>
    <col min="6637" max="6638" width="14.85546875" style="22" customWidth="1"/>
    <col min="6639" max="6639" width="17.140625" style="22" customWidth="1"/>
    <col min="6640" max="6640" width="15.5703125" style="22" customWidth="1"/>
    <col min="6641" max="6890" width="9.140625" style="22"/>
    <col min="6891" max="6891" width="5.42578125" style="22" customWidth="1"/>
    <col min="6892" max="6892" width="23" style="22" customWidth="1"/>
    <col min="6893" max="6894" width="14.85546875" style="22" customWidth="1"/>
    <col min="6895" max="6895" width="17.140625" style="22" customWidth="1"/>
    <col min="6896" max="6896" width="15.5703125" style="22" customWidth="1"/>
    <col min="6897" max="7146" width="9.140625" style="22"/>
    <col min="7147" max="7147" width="5.42578125" style="22" customWidth="1"/>
    <col min="7148" max="7148" width="23" style="22" customWidth="1"/>
    <col min="7149" max="7150" width="14.85546875" style="22" customWidth="1"/>
    <col min="7151" max="7151" width="17.140625" style="22" customWidth="1"/>
    <col min="7152" max="7152" width="15.5703125" style="22" customWidth="1"/>
    <col min="7153" max="7402" width="9.140625" style="22"/>
    <col min="7403" max="7403" width="5.42578125" style="22" customWidth="1"/>
    <col min="7404" max="7404" width="23" style="22" customWidth="1"/>
    <col min="7405" max="7406" width="14.85546875" style="22" customWidth="1"/>
    <col min="7407" max="7407" width="17.140625" style="22" customWidth="1"/>
    <col min="7408" max="7408" width="15.5703125" style="22" customWidth="1"/>
    <col min="7409" max="7658" width="9.140625" style="22"/>
    <col min="7659" max="7659" width="5.42578125" style="22" customWidth="1"/>
    <col min="7660" max="7660" width="23" style="22" customWidth="1"/>
    <col min="7661" max="7662" width="14.85546875" style="22" customWidth="1"/>
    <col min="7663" max="7663" width="17.140625" style="22" customWidth="1"/>
    <col min="7664" max="7664" width="15.5703125" style="22" customWidth="1"/>
    <col min="7665" max="7914" width="9.140625" style="22"/>
    <col min="7915" max="7915" width="5.42578125" style="22" customWidth="1"/>
    <col min="7916" max="7916" width="23" style="22" customWidth="1"/>
    <col min="7917" max="7918" width="14.85546875" style="22" customWidth="1"/>
    <col min="7919" max="7919" width="17.140625" style="22" customWidth="1"/>
    <col min="7920" max="7920" width="15.5703125" style="22" customWidth="1"/>
    <col min="7921" max="8170" width="9.140625" style="22"/>
    <col min="8171" max="8171" width="5.42578125" style="22" customWidth="1"/>
    <col min="8172" max="8172" width="23" style="22" customWidth="1"/>
    <col min="8173" max="8174" width="14.85546875" style="22" customWidth="1"/>
    <col min="8175" max="8175" width="17.140625" style="22" customWidth="1"/>
    <col min="8176" max="8176" width="15.5703125" style="22" customWidth="1"/>
    <col min="8177" max="8426" width="9.140625" style="22"/>
    <col min="8427" max="8427" width="5.42578125" style="22" customWidth="1"/>
    <col min="8428" max="8428" width="23" style="22" customWidth="1"/>
    <col min="8429" max="8430" width="14.85546875" style="22" customWidth="1"/>
    <col min="8431" max="8431" width="17.140625" style="22" customWidth="1"/>
    <col min="8432" max="8432" width="15.5703125" style="22" customWidth="1"/>
    <col min="8433" max="8682" width="9.140625" style="22"/>
    <col min="8683" max="8683" width="5.42578125" style="22" customWidth="1"/>
    <col min="8684" max="8684" width="23" style="22" customWidth="1"/>
    <col min="8685" max="8686" width="14.85546875" style="22" customWidth="1"/>
    <col min="8687" max="8687" width="17.140625" style="22" customWidth="1"/>
    <col min="8688" max="8688" width="15.5703125" style="22" customWidth="1"/>
    <col min="8689" max="8938" width="9.140625" style="22"/>
    <col min="8939" max="8939" width="5.42578125" style="22" customWidth="1"/>
    <col min="8940" max="8940" width="23" style="22" customWidth="1"/>
    <col min="8941" max="8942" width="14.85546875" style="22" customWidth="1"/>
    <col min="8943" max="8943" width="17.140625" style="22" customWidth="1"/>
    <col min="8944" max="8944" width="15.5703125" style="22" customWidth="1"/>
    <col min="8945" max="9194" width="9.140625" style="22"/>
    <col min="9195" max="9195" width="5.42578125" style="22" customWidth="1"/>
    <col min="9196" max="9196" width="23" style="22" customWidth="1"/>
    <col min="9197" max="9198" width="14.85546875" style="22" customWidth="1"/>
    <col min="9199" max="9199" width="17.140625" style="22" customWidth="1"/>
    <col min="9200" max="9200" width="15.5703125" style="22" customWidth="1"/>
    <col min="9201" max="9450" width="9.140625" style="22"/>
    <col min="9451" max="9451" width="5.42578125" style="22" customWidth="1"/>
    <col min="9452" max="9452" width="23" style="22" customWidth="1"/>
    <col min="9453" max="9454" width="14.85546875" style="22" customWidth="1"/>
    <col min="9455" max="9455" width="17.140625" style="22" customWidth="1"/>
    <col min="9456" max="9456" width="15.5703125" style="22" customWidth="1"/>
    <col min="9457" max="9706" width="9.140625" style="22"/>
    <col min="9707" max="9707" width="5.42578125" style="22" customWidth="1"/>
    <col min="9708" max="9708" width="23" style="22" customWidth="1"/>
    <col min="9709" max="9710" width="14.85546875" style="22" customWidth="1"/>
    <col min="9711" max="9711" width="17.140625" style="22" customWidth="1"/>
    <col min="9712" max="9712" width="15.5703125" style="22" customWidth="1"/>
    <col min="9713" max="9962" width="9.140625" style="22"/>
    <col min="9963" max="9963" width="5.42578125" style="22" customWidth="1"/>
    <col min="9964" max="9964" width="23" style="22" customWidth="1"/>
    <col min="9965" max="9966" width="14.85546875" style="22" customWidth="1"/>
    <col min="9967" max="9967" width="17.140625" style="22" customWidth="1"/>
    <col min="9968" max="9968" width="15.5703125" style="22" customWidth="1"/>
    <col min="9969" max="10218" width="9.140625" style="22"/>
    <col min="10219" max="10219" width="5.42578125" style="22" customWidth="1"/>
    <col min="10220" max="10220" width="23" style="22" customWidth="1"/>
    <col min="10221" max="10222" width="14.85546875" style="22" customWidth="1"/>
    <col min="10223" max="10223" width="17.140625" style="22" customWidth="1"/>
    <col min="10224" max="10224" width="15.5703125" style="22" customWidth="1"/>
    <col min="10225" max="10474" width="9.140625" style="22"/>
    <col min="10475" max="10475" width="5.42578125" style="22" customWidth="1"/>
    <col min="10476" max="10476" width="23" style="22" customWidth="1"/>
    <col min="10477" max="10478" width="14.85546875" style="22" customWidth="1"/>
    <col min="10479" max="10479" width="17.140625" style="22" customWidth="1"/>
    <col min="10480" max="10480" width="15.5703125" style="22" customWidth="1"/>
    <col min="10481" max="10730" width="9.140625" style="22"/>
    <col min="10731" max="10731" width="5.42578125" style="22" customWidth="1"/>
    <col min="10732" max="10732" width="23" style="22" customWidth="1"/>
    <col min="10733" max="10734" width="14.85546875" style="22" customWidth="1"/>
    <col min="10735" max="10735" width="17.140625" style="22" customWidth="1"/>
    <col min="10736" max="10736" width="15.5703125" style="22" customWidth="1"/>
    <col min="10737" max="10986" width="9.140625" style="22"/>
    <col min="10987" max="10987" width="5.42578125" style="22" customWidth="1"/>
    <col min="10988" max="10988" width="23" style="22" customWidth="1"/>
    <col min="10989" max="10990" width="14.85546875" style="22" customWidth="1"/>
    <col min="10991" max="10991" width="17.140625" style="22" customWidth="1"/>
    <col min="10992" max="10992" width="15.5703125" style="22" customWidth="1"/>
    <col min="10993" max="11242" width="9.140625" style="22"/>
    <col min="11243" max="11243" width="5.42578125" style="22" customWidth="1"/>
    <col min="11244" max="11244" width="23" style="22" customWidth="1"/>
    <col min="11245" max="11246" width="14.85546875" style="22" customWidth="1"/>
    <col min="11247" max="11247" width="17.140625" style="22" customWidth="1"/>
    <col min="11248" max="11248" width="15.5703125" style="22" customWidth="1"/>
    <col min="11249" max="11498" width="9.140625" style="22"/>
    <col min="11499" max="11499" width="5.42578125" style="22" customWidth="1"/>
    <col min="11500" max="11500" width="23" style="22" customWidth="1"/>
    <col min="11501" max="11502" width="14.85546875" style="22" customWidth="1"/>
    <col min="11503" max="11503" width="17.140625" style="22" customWidth="1"/>
    <col min="11504" max="11504" width="15.5703125" style="22" customWidth="1"/>
    <col min="11505" max="11754" width="9.140625" style="22"/>
    <col min="11755" max="11755" width="5.42578125" style="22" customWidth="1"/>
    <col min="11756" max="11756" width="23" style="22" customWidth="1"/>
    <col min="11757" max="11758" width="14.85546875" style="22" customWidth="1"/>
    <col min="11759" max="11759" width="17.140625" style="22" customWidth="1"/>
    <col min="11760" max="11760" width="15.5703125" style="22" customWidth="1"/>
    <col min="11761" max="12010" width="9.140625" style="22"/>
    <col min="12011" max="12011" width="5.42578125" style="22" customWidth="1"/>
    <col min="12012" max="12012" width="23" style="22" customWidth="1"/>
    <col min="12013" max="12014" width="14.85546875" style="22" customWidth="1"/>
    <col min="12015" max="12015" width="17.140625" style="22" customWidth="1"/>
    <col min="12016" max="12016" width="15.5703125" style="22" customWidth="1"/>
    <col min="12017" max="12266" width="9.140625" style="22"/>
    <col min="12267" max="12267" width="5.42578125" style="22" customWidth="1"/>
    <col min="12268" max="12268" width="23" style="22" customWidth="1"/>
    <col min="12269" max="12270" width="14.85546875" style="22" customWidth="1"/>
    <col min="12271" max="12271" width="17.140625" style="22" customWidth="1"/>
    <col min="12272" max="12272" width="15.5703125" style="22" customWidth="1"/>
    <col min="12273" max="12522" width="9.140625" style="22"/>
    <col min="12523" max="12523" width="5.42578125" style="22" customWidth="1"/>
    <col min="12524" max="12524" width="23" style="22" customWidth="1"/>
    <col min="12525" max="12526" width="14.85546875" style="22" customWidth="1"/>
    <col min="12527" max="12527" width="17.140625" style="22" customWidth="1"/>
    <col min="12528" max="12528" width="15.5703125" style="22" customWidth="1"/>
    <col min="12529" max="12778" width="9.140625" style="22"/>
    <col min="12779" max="12779" width="5.42578125" style="22" customWidth="1"/>
    <col min="12780" max="12780" width="23" style="22" customWidth="1"/>
    <col min="12781" max="12782" width="14.85546875" style="22" customWidth="1"/>
    <col min="12783" max="12783" width="17.140625" style="22" customWidth="1"/>
    <col min="12784" max="12784" width="15.5703125" style="22" customWidth="1"/>
    <col min="12785" max="13034" width="9.140625" style="22"/>
    <col min="13035" max="13035" width="5.42578125" style="22" customWidth="1"/>
    <col min="13036" max="13036" width="23" style="22" customWidth="1"/>
    <col min="13037" max="13038" width="14.85546875" style="22" customWidth="1"/>
    <col min="13039" max="13039" width="17.140625" style="22" customWidth="1"/>
    <col min="13040" max="13040" width="15.5703125" style="22" customWidth="1"/>
    <col min="13041" max="13290" width="9.140625" style="22"/>
    <col min="13291" max="13291" width="5.42578125" style="22" customWidth="1"/>
    <col min="13292" max="13292" width="23" style="22" customWidth="1"/>
    <col min="13293" max="13294" width="14.85546875" style="22" customWidth="1"/>
    <col min="13295" max="13295" width="17.140625" style="22" customWidth="1"/>
    <col min="13296" max="13296" width="15.5703125" style="22" customWidth="1"/>
    <col min="13297" max="13546" width="9.140625" style="22"/>
    <col min="13547" max="13547" width="5.42578125" style="22" customWidth="1"/>
    <col min="13548" max="13548" width="23" style="22" customWidth="1"/>
    <col min="13549" max="13550" width="14.85546875" style="22" customWidth="1"/>
    <col min="13551" max="13551" width="17.140625" style="22" customWidth="1"/>
    <col min="13552" max="13552" width="15.5703125" style="22" customWidth="1"/>
    <col min="13553" max="13802" width="9.140625" style="22"/>
    <col min="13803" max="13803" width="5.42578125" style="22" customWidth="1"/>
    <col min="13804" max="13804" width="23" style="22" customWidth="1"/>
    <col min="13805" max="13806" width="14.85546875" style="22" customWidth="1"/>
    <col min="13807" max="13807" width="17.140625" style="22" customWidth="1"/>
    <col min="13808" max="13808" width="15.5703125" style="22" customWidth="1"/>
    <col min="13809" max="14058" width="9.140625" style="22"/>
    <col min="14059" max="14059" width="5.42578125" style="22" customWidth="1"/>
    <col min="14060" max="14060" width="23" style="22" customWidth="1"/>
    <col min="14061" max="14062" width="14.85546875" style="22" customWidth="1"/>
    <col min="14063" max="14063" width="17.140625" style="22" customWidth="1"/>
    <col min="14064" max="14064" width="15.5703125" style="22" customWidth="1"/>
    <col min="14065" max="14314" width="9.140625" style="22"/>
    <col min="14315" max="14315" width="5.42578125" style="22" customWidth="1"/>
    <col min="14316" max="14316" width="23" style="22" customWidth="1"/>
    <col min="14317" max="14318" width="14.85546875" style="22" customWidth="1"/>
    <col min="14319" max="14319" width="17.140625" style="22" customWidth="1"/>
    <col min="14320" max="14320" width="15.5703125" style="22" customWidth="1"/>
    <col min="14321" max="14570" width="9.140625" style="22"/>
    <col min="14571" max="14571" width="5.42578125" style="22" customWidth="1"/>
    <col min="14572" max="14572" width="23" style="22" customWidth="1"/>
    <col min="14573" max="14574" width="14.85546875" style="22" customWidth="1"/>
    <col min="14575" max="14575" width="17.140625" style="22" customWidth="1"/>
    <col min="14576" max="14576" width="15.5703125" style="22" customWidth="1"/>
    <col min="14577" max="14826" width="9.140625" style="22"/>
    <col min="14827" max="14827" width="5.42578125" style="22" customWidth="1"/>
    <col min="14828" max="14828" width="23" style="22" customWidth="1"/>
    <col min="14829" max="14830" width="14.85546875" style="22" customWidth="1"/>
    <col min="14831" max="14831" width="17.140625" style="22" customWidth="1"/>
    <col min="14832" max="14832" width="15.5703125" style="22" customWidth="1"/>
    <col min="14833" max="15082" width="9.140625" style="22"/>
    <col min="15083" max="15083" width="5.42578125" style="22" customWidth="1"/>
    <col min="15084" max="15084" width="23" style="22" customWidth="1"/>
    <col min="15085" max="15086" width="14.85546875" style="22" customWidth="1"/>
    <col min="15087" max="15087" width="17.140625" style="22" customWidth="1"/>
    <col min="15088" max="15088" width="15.5703125" style="22" customWidth="1"/>
    <col min="15089" max="15338" width="9.140625" style="22"/>
    <col min="15339" max="15339" width="5.42578125" style="22" customWidth="1"/>
    <col min="15340" max="15340" width="23" style="22" customWidth="1"/>
    <col min="15341" max="15342" width="14.85546875" style="22" customWidth="1"/>
    <col min="15343" max="15343" width="17.140625" style="22" customWidth="1"/>
    <col min="15344" max="15344" width="15.5703125" style="22" customWidth="1"/>
    <col min="15345" max="15594" width="9.140625" style="22"/>
    <col min="15595" max="15595" width="5.42578125" style="22" customWidth="1"/>
    <col min="15596" max="15596" width="23" style="22" customWidth="1"/>
    <col min="15597" max="15598" width="14.85546875" style="22" customWidth="1"/>
    <col min="15599" max="15599" width="17.140625" style="22" customWidth="1"/>
    <col min="15600" max="15600" width="15.5703125" style="22" customWidth="1"/>
    <col min="15601" max="15850" width="9.140625" style="22"/>
    <col min="15851" max="15851" width="5.42578125" style="22" customWidth="1"/>
    <col min="15852" max="15852" width="23" style="22" customWidth="1"/>
    <col min="15853" max="15854" width="14.85546875" style="22" customWidth="1"/>
    <col min="15855" max="15855" width="17.140625" style="22" customWidth="1"/>
    <col min="15856" max="15856" width="15.5703125" style="22" customWidth="1"/>
    <col min="15857" max="16106" width="9.140625" style="22"/>
    <col min="16107" max="16107" width="5.42578125" style="22" customWidth="1"/>
    <col min="16108" max="16108" width="23" style="22" customWidth="1"/>
    <col min="16109" max="16110" width="14.85546875" style="22" customWidth="1"/>
    <col min="16111" max="16111" width="17.140625" style="22" customWidth="1"/>
    <col min="16112" max="16112" width="15.5703125" style="22" customWidth="1"/>
    <col min="16113" max="16384" width="9.140625" style="22"/>
  </cols>
  <sheetData>
    <row r="1" spans="1:6" s="1" customFormat="1" ht="25.5" customHeight="1" x14ac:dyDescent="0.2">
      <c r="A1" s="64" t="s">
        <v>0</v>
      </c>
      <c r="B1" s="64"/>
      <c r="C1" s="64"/>
      <c r="D1" s="64"/>
      <c r="E1" s="64"/>
      <c r="F1" s="64"/>
    </row>
    <row r="2" spans="1:6" s="1" customFormat="1" ht="18" customHeight="1" x14ac:dyDescent="0.2">
      <c r="A2" s="65" t="s">
        <v>1</v>
      </c>
      <c r="B2" s="65"/>
      <c r="C2" s="65"/>
      <c r="D2" s="65"/>
      <c r="E2" s="65"/>
      <c r="F2" s="65"/>
    </row>
    <row r="3" spans="1:6" s="1" customFormat="1" ht="19.5" customHeight="1" x14ac:dyDescent="0.2">
      <c r="A3" s="25"/>
      <c r="B3" s="66" t="s">
        <v>488</v>
      </c>
      <c r="C3" s="66"/>
      <c r="D3" s="66"/>
      <c r="E3" s="66"/>
      <c r="F3" s="66"/>
    </row>
    <row r="4" spans="1:6" s="1" customFormat="1" x14ac:dyDescent="0.25">
      <c r="A4" s="72" t="s">
        <v>253</v>
      </c>
      <c r="B4" s="72"/>
      <c r="C4" s="72"/>
      <c r="D4" s="72"/>
    </row>
    <row r="5" spans="1:6" s="3" customFormat="1" ht="63" x14ac:dyDescent="0.25">
      <c r="A5" s="41" t="s">
        <v>2</v>
      </c>
      <c r="B5" s="41" t="s">
        <v>254</v>
      </c>
      <c r="C5" s="41" t="s">
        <v>4</v>
      </c>
      <c r="D5" s="43" t="s">
        <v>389</v>
      </c>
      <c r="E5" s="43" t="s">
        <v>250</v>
      </c>
      <c r="F5" s="43" t="s">
        <v>6</v>
      </c>
    </row>
    <row r="6" spans="1:6" s="3" customFormat="1" ht="18" customHeight="1" x14ac:dyDescent="0.25">
      <c r="A6" s="42">
        <v>1</v>
      </c>
      <c r="B6" s="42" t="s">
        <v>260</v>
      </c>
      <c r="C6" s="42">
        <v>1</v>
      </c>
      <c r="D6" s="18">
        <v>540</v>
      </c>
      <c r="E6" s="42" t="s">
        <v>265</v>
      </c>
      <c r="F6" s="45"/>
    </row>
    <row r="7" spans="1:6" s="3" customFormat="1" ht="18" customHeight="1" x14ac:dyDescent="0.25">
      <c r="A7" s="42">
        <v>2</v>
      </c>
      <c r="B7" s="42" t="s">
        <v>261</v>
      </c>
      <c r="C7" s="42">
        <v>1</v>
      </c>
      <c r="D7" s="18">
        <v>596</v>
      </c>
      <c r="E7" s="42" t="s">
        <v>266</v>
      </c>
      <c r="F7" s="45"/>
    </row>
    <row r="8" spans="1:6" s="3" customFormat="1" ht="18" customHeight="1" x14ac:dyDescent="0.25">
      <c r="A8" s="42">
        <v>3</v>
      </c>
      <c r="B8" s="42" t="s">
        <v>262</v>
      </c>
      <c r="C8" s="42">
        <v>1</v>
      </c>
      <c r="D8" s="18">
        <v>172</v>
      </c>
      <c r="E8" s="42" t="s">
        <v>264</v>
      </c>
      <c r="F8" s="45"/>
    </row>
    <row r="9" spans="1:6" s="3" customFormat="1" ht="18" customHeight="1" x14ac:dyDescent="0.25">
      <c r="A9" s="42">
        <v>4</v>
      </c>
      <c r="B9" s="42" t="s">
        <v>259</v>
      </c>
      <c r="C9" s="42">
        <v>1</v>
      </c>
      <c r="D9" s="18">
        <v>338</v>
      </c>
      <c r="E9" s="42" t="s">
        <v>263</v>
      </c>
      <c r="F9" s="45"/>
    </row>
    <row r="10" spans="1:6" s="3" customFormat="1" ht="18" customHeight="1" x14ac:dyDescent="0.25">
      <c r="A10" s="42">
        <v>5</v>
      </c>
      <c r="B10" s="42" t="s">
        <v>267</v>
      </c>
      <c r="C10" s="42">
        <v>1</v>
      </c>
      <c r="D10" s="18">
        <v>540</v>
      </c>
      <c r="E10" s="42" t="s">
        <v>274</v>
      </c>
      <c r="F10" s="45"/>
    </row>
    <row r="11" spans="1:6" s="3" customFormat="1" ht="18" customHeight="1" x14ac:dyDescent="0.25">
      <c r="A11" s="42">
        <v>6</v>
      </c>
      <c r="B11" s="42" t="s">
        <v>268</v>
      </c>
      <c r="C11" s="42">
        <v>1</v>
      </c>
      <c r="D11" s="18">
        <v>646</v>
      </c>
      <c r="E11" s="42" t="s">
        <v>275</v>
      </c>
      <c r="F11" s="45"/>
    </row>
    <row r="12" spans="1:6" s="3" customFormat="1" ht="18" customHeight="1" x14ac:dyDescent="0.25">
      <c r="A12" s="42">
        <v>7</v>
      </c>
      <c r="B12" s="42" t="s">
        <v>269</v>
      </c>
      <c r="C12" s="42">
        <v>1</v>
      </c>
      <c r="D12" s="18">
        <v>313</v>
      </c>
      <c r="E12" s="42" t="s">
        <v>276</v>
      </c>
      <c r="F12" s="45"/>
    </row>
    <row r="13" spans="1:6" s="3" customFormat="1" ht="18" customHeight="1" x14ac:dyDescent="0.25">
      <c r="A13" s="42">
        <v>8</v>
      </c>
      <c r="B13" s="42" t="s">
        <v>281</v>
      </c>
      <c r="C13" s="42">
        <v>1</v>
      </c>
      <c r="D13" s="18">
        <v>548</v>
      </c>
      <c r="E13" s="42" t="s">
        <v>289</v>
      </c>
      <c r="F13" s="45"/>
    </row>
    <row r="14" spans="1:6" s="3" customFormat="1" ht="18" customHeight="1" x14ac:dyDescent="0.25">
      <c r="A14" s="42">
        <v>9</v>
      </c>
      <c r="B14" s="42" t="s">
        <v>282</v>
      </c>
      <c r="C14" s="42">
        <v>1</v>
      </c>
      <c r="D14" s="18">
        <v>667</v>
      </c>
      <c r="E14" s="42" t="s">
        <v>290</v>
      </c>
      <c r="F14" s="45"/>
    </row>
    <row r="15" spans="1:6" s="3" customFormat="1" ht="18" customHeight="1" x14ac:dyDescent="0.25">
      <c r="A15" s="42">
        <v>10</v>
      </c>
      <c r="B15" s="42" t="s">
        <v>283</v>
      </c>
      <c r="C15" s="42">
        <v>1</v>
      </c>
      <c r="D15" s="18">
        <v>388</v>
      </c>
      <c r="E15" s="42" t="s">
        <v>291</v>
      </c>
      <c r="F15" s="45"/>
    </row>
    <row r="16" spans="1:6" s="3" customFormat="1" ht="18" customHeight="1" x14ac:dyDescent="0.25">
      <c r="A16" s="42">
        <v>11</v>
      </c>
      <c r="B16" s="42" t="s">
        <v>294</v>
      </c>
      <c r="C16" s="42">
        <v>1</v>
      </c>
      <c r="D16" s="18">
        <v>540</v>
      </c>
      <c r="E16" s="42" t="s">
        <v>301</v>
      </c>
      <c r="F16" s="45"/>
    </row>
    <row r="17" spans="1:6" s="3" customFormat="1" ht="18" customHeight="1" x14ac:dyDescent="0.25">
      <c r="A17" s="42">
        <v>12</v>
      </c>
      <c r="B17" s="42" t="s">
        <v>295</v>
      </c>
      <c r="C17" s="42">
        <v>1</v>
      </c>
      <c r="D17" s="18">
        <v>675</v>
      </c>
      <c r="E17" s="42" t="s">
        <v>290</v>
      </c>
      <c r="F17" s="45"/>
    </row>
    <row r="18" spans="1:6" s="3" customFormat="1" ht="18" customHeight="1" x14ac:dyDescent="0.25">
      <c r="A18" s="42">
        <v>13</v>
      </c>
      <c r="B18" s="42" t="s">
        <v>296</v>
      </c>
      <c r="C18" s="42">
        <v>1</v>
      </c>
      <c r="D18" s="18">
        <v>319</v>
      </c>
      <c r="E18" s="42" t="s">
        <v>302</v>
      </c>
      <c r="F18" s="45"/>
    </row>
    <row r="19" spans="1:6" s="3" customFormat="1" ht="18" customHeight="1" x14ac:dyDescent="0.25">
      <c r="A19" s="42">
        <v>14</v>
      </c>
      <c r="B19" s="42" t="s">
        <v>307</v>
      </c>
      <c r="C19" s="42">
        <v>1</v>
      </c>
      <c r="D19" s="18">
        <v>541</v>
      </c>
      <c r="E19" s="42" t="s">
        <v>316</v>
      </c>
      <c r="F19" s="45"/>
    </row>
    <row r="20" spans="1:6" s="3" customFormat="1" ht="18" customHeight="1" x14ac:dyDescent="0.25">
      <c r="A20" s="42">
        <v>15</v>
      </c>
      <c r="B20" s="42" t="s">
        <v>308</v>
      </c>
      <c r="C20" s="42">
        <v>1</v>
      </c>
      <c r="D20" s="18">
        <v>667</v>
      </c>
      <c r="E20" s="42" t="s">
        <v>317</v>
      </c>
      <c r="F20" s="45"/>
    </row>
    <row r="21" spans="1:6" s="3" customFormat="1" ht="18" customHeight="1" x14ac:dyDescent="0.25">
      <c r="A21" s="42">
        <v>16</v>
      </c>
      <c r="B21" s="42" t="s">
        <v>309</v>
      </c>
      <c r="C21" s="42">
        <v>1</v>
      </c>
      <c r="D21" s="18">
        <v>373</v>
      </c>
      <c r="E21" s="42" t="s">
        <v>318</v>
      </c>
      <c r="F21" s="45"/>
    </row>
    <row r="22" spans="1:6" s="3" customFormat="1" ht="18" customHeight="1" x14ac:dyDescent="0.25">
      <c r="A22" s="42">
        <v>17</v>
      </c>
      <c r="B22" s="42" t="s">
        <v>320</v>
      </c>
      <c r="C22" s="42">
        <v>1</v>
      </c>
      <c r="D22" s="18">
        <v>541</v>
      </c>
      <c r="E22" s="42" t="s">
        <v>326</v>
      </c>
      <c r="F22" s="45"/>
    </row>
    <row r="23" spans="1:6" s="3" customFormat="1" ht="18" customHeight="1" x14ac:dyDescent="0.25">
      <c r="A23" s="42">
        <v>18</v>
      </c>
      <c r="B23" s="42" t="s">
        <v>321</v>
      </c>
      <c r="C23" s="42">
        <v>1</v>
      </c>
      <c r="D23" s="18">
        <v>587</v>
      </c>
      <c r="E23" s="42" t="s">
        <v>327</v>
      </c>
      <c r="F23" s="45"/>
    </row>
    <row r="24" spans="1:6" s="3" customFormat="1" ht="18" customHeight="1" x14ac:dyDescent="0.25">
      <c r="A24" s="42">
        <v>19</v>
      </c>
      <c r="B24" s="42" t="s">
        <v>322</v>
      </c>
      <c r="C24" s="42">
        <v>1</v>
      </c>
      <c r="D24" s="18">
        <v>183</v>
      </c>
      <c r="E24" s="42" t="s">
        <v>328</v>
      </c>
      <c r="F24" s="45"/>
    </row>
    <row r="25" spans="1:6" s="3" customFormat="1" ht="18" customHeight="1" x14ac:dyDescent="0.25">
      <c r="A25" s="42">
        <v>20</v>
      </c>
      <c r="B25" s="42" t="s">
        <v>323</v>
      </c>
      <c r="C25" s="42">
        <v>1</v>
      </c>
      <c r="D25" s="18">
        <v>299</v>
      </c>
      <c r="E25" s="42" t="s">
        <v>329</v>
      </c>
      <c r="F25" s="45"/>
    </row>
    <row r="26" spans="1:6" s="3" customFormat="1" ht="18" customHeight="1" x14ac:dyDescent="0.25">
      <c r="A26" s="42">
        <v>21</v>
      </c>
      <c r="B26" s="42" t="s">
        <v>334</v>
      </c>
      <c r="C26" s="42">
        <v>1</v>
      </c>
      <c r="D26" s="18">
        <v>549</v>
      </c>
      <c r="E26" s="42" t="s">
        <v>341</v>
      </c>
      <c r="F26" s="45"/>
    </row>
    <row r="27" spans="1:6" s="3" customFormat="1" ht="18" customHeight="1" x14ac:dyDescent="0.25">
      <c r="A27" s="42">
        <v>22</v>
      </c>
      <c r="B27" s="42" t="s">
        <v>335</v>
      </c>
      <c r="C27" s="42">
        <v>1</v>
      </c>
      <c r="D27" s="18">
        <v>593</v>
      </c>
      <c r="E27" s="42" t="s">
        <v>327</v>
      </c>
      <c r="F27" s="45"/>
    </row>
    <row r="28" spans="1:6" s="3" customFormat="1" ht="18" customHeight="1" x14ac:dyDescent="0.25">
      <c r="A28" s="42">
        <v>23</v>
      </c>
      <c r="B28" s="42" t="s">
        <v>336</v>
      </c>
      <c r="C28" s="42">
        <v>1</v>
      </c>
      <c r="D28" s="18">
        <v>166</v>
      </c>
      <c r="E28" s="42" t="s">
        <v>342</v>
      </c>
      <c r="F28" s="45"/>
    </row>
    <row r="29" spans="1:6" s="3" customFormat="1" ht="18" customHeight="1" x14ac:dyDescent="0.25">
      <c r="A29" s="42">
        <v>24</v>
      </c>
      <c r="B29" s="42" t="s">
        <v>337</v>
      </c>
      <c r="C29" s="42">
        <v>1</v>
      </c>
      <c r="D29" s="18">
        <v>331</v>
      </c>
      <c r="E29" s="42" t="s">
        <v>343</v>
      </c>
      <c r="F29" s="45"/>
    </row>
    <row r="30" spans="1:6" s="3" customFormat="1" ht="18" customHeight="1" x14ac:dyDescent="0.25">
      <c r="A30" s="42">
        <v>25</v>
      </c>
      <c r="B30" s="42" t="s">
        <v>345</v>
      </c>
      <c r="C30" s="42">
        <v>1</v>
      </c>
      <c r="D30" s="18">
        <v>543</v>
      </c>
      <c r="E30" s="42" t="s">
        <v>353</v>
      </c>
      <c r="F30" s="45"/>
    </row>
    <row r="31" spans="1:6" s="3" customFormat="1" ht="18" customHeight="1" x14ac:dyDescent="0.25">
      <c r="A31" s="42">
        <v>26</v>
      </c>
      <c r="B31" s="42" t="s">
        <v>346</v>
      </c>
      <c r="C31" s="42">
        <v>1</v>
      </c>
      <c r="D31" s="18">
        <v>680</v>
      </c>
      <c r="E31" s="42" t="s">
        <v>354</v>
      </c>
      <c r="F31" s="45"/>
    </row>
    <row r="32" spans="1:6" s="3" customFormat="1" ht="18" customHeight="1" x14ac:dyDescent="0.25">
      <c r="A32" s="42">
        <v>27</v>
      </c>
      <c r="B32" s="42" t="s">
        <v>347</v>
      </c>
      <c r="C32" s="42">
        <v>1</v>
      </c>
      <c r="D32" s="18">
        <v>170</v>
      </c>
      <c r="E32" s="42" t="s">
        <v>342</v>
      </c>
      <c r="F32" s="45"/>
    </row>
    <row r="33" spans="1:6" s="3" customFormat="1" ht="18" customHeight="1" x14ac:dyDescent="0.25">
      <c r="A33" s="42">
        <v>28</v>
      </c>
      <c r="B33" s="42" t="s">
        <v>348</v>
      </c>
      <c r="C33" s="42">
        <v>1</v>
      </c>
      <c r="D33" s="18">
        <v>357</v>
      </c>
      <c r="E33" s="42" t="s">
        <v>355</v>
      </c>
      <c r="F33" s="45"/>
    </row>
    <row r="34" spans="1:6" s="3" customFormat="1" ht="18" customHeight="1" x14ac:dyDescent="0.25">
      <c r="A34" s="42">
        <v>29</v>
      </c>
      <c r="B34" s="42" t="s">
        <v>360</v>
      </c>
      <c r="C34" s="42">
        <v>1</v>
      </c>
      <c r="D34" s="18">
        <v>536</v>
      </c>
      <c r="E34" s="42" t="s">
        <v>368</v>
      </c>
      <c r="F34" s="45"/>
    </row>
    <row r="35" spans="1:6" s="3" customFormat="1" ht="18" customHeight="1" x14ac:dyDescent="0.25">
      <c r="A35" s="42">
        <v>30</v>
      </c>
      <c r="B35" s="42" t="s">
        <v>361</v>
      </c>
      <c r="C35" s="42">
        <v>1</v>
      </c>
      <c r="D35" s="18">
        <v>697</v>
      </c>
      <c r="E35" s="42" t="s">
        <v>369</v>
      </c>
      <c r="F35" s="45"/>
    </row>
    <row r="36" spans="1:6" s="3" customFormat="1" ht="18" customHeight="1" x14ac:dyDescent="0.25">
      <c r="A36" s="42">
        <v>31</v>
      </c>
      <c r="B36" s="42" t="s">
        <v>362</v>
      </c>
      <c r="C36" s="42">
        <v>1</v>
      </c>
      <c r="D36" s="18">
        <v>473</v>
      </c>
      <c r="E36" s="42" t="s">
        <v>370</v>
      </c>
      <c r="F36" s="45"/>
    </row>
    <row r="37" spans="1:6" s="3" customFormat="1" ht="18" customHeight="1" x14ac:dyDescent="0.25">
      <c r="A37" s="42">
        <v>32</v>
      </c>
      <c r="B37" s="42" t="s">
        <v>363</v>
      </c>
      <c r="C37" s="42">
        <v>1</v>
      </c>
      <c r="D37" s="18">
        <v>166</v>
      </c>
      <c r="E37" s="42" t="s">
        <v>342</v>
      </c>
      <c r="F37" s="45"/>
    </row>
    <row r="38" spans="1:6" s="3" customFormat="1" ht="18" customHeight="1" x14ac:dyDescent="0.25">
      <c r="A38" s="42">
        <v>33</v>
      </c>
      <c r="B38" s="42" t="s">
        <v>364</v>
      </c>
      <c r="C38" s="42">
        <v>1</v>
      </c>
      <c r="D38" s="18">
        <v>170</v>
      </c>
      <c r="E38" s="42" t="s">
        <v>371</v>
      </c>
      <c r="F38" s="45"/>
    </row>
    <row r="39" spans="1:6" s="3" customFormat="1" ht="18" customHeight="1" x14ac:dyDescent="0.25">
      <c r="A39" s="42">
        <v>34</v>
      </c>
      <c r="B39" s="42" t="s">
        <v>352</v>
      </c>
      <c r="C39" s="42">
        <v>1</v>
      </c>
      <c r="D39" s="18">
        <v>147</v>
      </c>
      <c r="E39" s="42" t="s">
        <v>356</v>
      </c>
      <c r="F39" s="45"/>
    </row>
    <row r="40" spans="1:6" s="3" customFormat="1" ht="18" customHeight="1" x14ac:dyDescent="0.25">
      <c r="A40" s="42">
        <v>35</v>
      </c>
      <c r="B40" s="42" t="s">
        <v>396</v>
      </c>
      <c r="C40" s="42">
        <v>1</v>
      </c>
      <c r="D40" s="18">
        <v>540</v>
      </c>
      <c r="E40" s="42" t="s">
        <v>265</v>
      </c>
      <c r="F40" s="45"/>
    </row>
    <row r="41" spans="1:6" s="3" customFormat="1" ht="18" customHeight="1" x14ac:dyDescent="0.25">
      <c r="A41" s="42">
        <v>36</v>
      </c>
      <c r="B41" s="42" t="s">
        <v>400</v>
      </c>
      <c r="C41" s="42">
        <v>1</v>
      </c>
      <c r="D41" s="18">
        <v>596</v>
      </c>
      <c r="E41" s="42" t="s">
        <v>266</v>
      </c>
      <c r="F41" s="45"/>
    </row>
    <row r="42" spans="1:6" s="3" customFormat="1" ht="18" customHeight="1" x14ac:dyDescent="0.25">
      <c r="A42" s="42">
        <v>37</v>
      </c>
      <c r="B42" s="42" t="s">
        <v>401</v>
      </c>
      <c r="C42" s="42">
        <v>1</v>
      </c>
      <c r="D42" s="18">
        <v>172</v>
      </c>
      <c r="E42" s="42" t="s">
        <v>264</v>
      </c>
      <c r="F42" s="45"/>
    </row>
    <row r="43" spans="1:6" s="3" customFormat="1" ht="18" customHeight="1" x14ac:dyDescent="0.25">
      <c r="A43" s="42">
        <v>38</v>
      </c>
      <c r="B43" s="42" t="s">
        <v>402</v>
      </c>
      <c r="C43" s="42">
        <v>1</v>
      </c>
      <c r="D43" s="18">
        <v>338</v>
      </c>
      <c r="E43" s="42" t="s">
        <v>263</v>
      </c>
      <c r="F43" s="45"/>
    </row>
    <row r="44" spans="1:6" s="3" customFormat="1" ht="18" customHeight="1" x14ac:dyDescent="0.25">
      <c r="A44" s="42">
        <v>39</v>
      </c>
      <c r="B44" s="42" t="s">
        <v>397</v>
      </c>
      <c r="C44" s="42">
        <v>1</v>
      </c>
      <c r="D44" s="18">
        <v>540</v>
      </c>
      <c r="E44" s="42" t="s">
        <v>274</v>
      </c>
      <c r="F44" s="45"/>
    </row>
    <row r="45" spans="1:6" s="3" customFormat="1" ht="18" customHeight="1" x14ac:dyDescent="0.25">
      <c r="A45" s="42">
        <v>40</v>
      </c>
      <c r="B45" s="42" t="s">
        <v>408</v>
      </c>
      <c r="C45" s="42">
        <v>1</v>
      </c>
      <c r="D45" s="18">
        <v>646</v>
      </c>
      <c r="E45" s="42" t="s">
        <v>275</v>
      </c>
      <c r="F45" s="45"/>
    </row>
    <row r="46" spans="1:6" s="3" customFormat="1" ht="18" customHeight="1" x14ac:dyDescent="0.25">
      <c r="A46" s="42">
        <v>41</v>
      </c>
      <c r="B46" s="42" t="s">
        <v>409</v>
      </c>
      <c r="C46" s="42">
        <v>1</v>
      </c>
      <c r="D46" s="18">
        <v>313</v>
      </c>
      <c r="E46" s="42" t="s">
        <v>276</v>
      </c>
      <c r="F46" s="45"/>
    </row>
    <row r="47" spans="1:6" s="3" customFormat="1" ht="18" customHeight="1" x14ac:dyDescent="0.25">
      <c r="A47" s="42">
        <v>42</v>
      </c>
      <c r="B47" s="42" t="s">
        <v>398</v>
      </c>
      <c r="C47" s="42">
        <v>1</v>
      </c>
      <c r="D47" s="18">
        <v>548</v>
      </c>
      <c r="E47" s="42" t="s">
        <v>289</v>
      </c>
      <c r="F47" s="45"/>
    </row>
    <row r="48" spans="1:6" s="3" customFormat="1" ht="18" customHeight="1" x14ac:dyDescent="0.25">
      <c r="A48" s="42">
        <v>43</v>
      </c>
      <c r="B48" s="42" t="s">
        <v>416</v>
      </c>
      <c r="C48" s="42">
        <v>1</v>
      </c>
      <c r="D48" s="18">
        <v>667</v>
      </c>
      <c r="E48" s="42" t="s">
        <v>290</v>
      </c>
      <c r="F48" s="45"/>
    </row>
    <row r="49" spans="1:6" s="3" customFormat="1" ht="18" customHeight="1" x14ac:dyDescent="0.25">
      <c r="A49" s="42">
        <v>44</v>
      </c>
      <c r="B49" s="42" t="s">
        <v>399</v>
      </c>
      <c r="C49" s="42">
        <v>1</v>
      </c>
      <c r="D49" s="18">
        <v>388</v>
      </c>
      <c r="E49" s="42" t="s">
        <v>291</v>
      </c>
      <c r="F49" s="45"/>
    </row>
    <row r="50" spans="1:6" s="3" customFormat="1" ht="18" customHeight="1" x14ac:dyDescent="0.25">
      <c r="A50" s="42">
        <v>45</v>
      </c>
      <c r="B50" s="42" t="s">
        <v>422</v>
      </c>
      <c r="C50" s="42">
        <v>1</v>
      </c>
      <c r="D50" s="18">
        <v>540</v>
      </c>
      <c r="E50" s="42" t="s">
        <v>301</v>
      </c>
      <c r="F50" s="45"/>
    </row>
    <row r="51" spans="1:6" s="3" customFormat="1" ht="18" customHeight="1" x14ac:dyDescent="0.25">
      <c r="A51" s="42">
        <v>46</v>
      </c>
      <c r="B51" s="42" t="s">
        <v>423</v>
      </c>
      <c r="C51" s="42">
        <v>1</v>
      </c>
      <c r="D51" s="18">
        <v>675</v>
      </c>
      <c r="E51" s="42" t="s">
        <v>290</v>
      </c>
      <c r="F51" s="45"/>
    </row>
    <row r="52" spans="1:6" s="3" customFormat="1" ht="18" customHeight="1" x14ac:dyDescent="0.25">
      <c r="A52" s="42">
        <v>47</v>
      </c>
      <c r="B52" s="42" t="s">
        <v>424</v>
      </c>
      <c r="C52" s="42">
        <v>1</v>
      </c>
      <c r="D52" s="18">
        <v>319</v>
      </c>
      <c r="E52" s="42" t="s">
        <v>302</v>
      </c>
      <c r="F52" s="45"/>
    </row>
    <row r="53" spans="1:6" s="3" customFormat="1" ht="18" customHeight="1" x14ac:dyDescent="0.25">
      <c r="A53" s="42">
        <v>48</v>
      </c>
      <c r="B53" s="42" t="s">
        <v>429</v>
      </c>
      <c r="C53" s="42">
        <v>1</v>
      </c>
      <c r="D53" s="18">
        <v>541</v>
      </c>
      <c r="E53" s="42" t="s">
        <v>316</v>
      </c>
      <c r="F53" s="45"/>
    </row>
    <row r="54" spans="1:6" s="3" customFormat="1" ht="18" customHeight="1" x14ac:dyDescent="0.25">
      <c r="A54" s="42">
        <v>49</v>
      </c>
      <c r="B54" s="42" t="s">
        <v>430</v>
      </c>
      <c r="C54" s="42">
        <v>1</v>
      </c>
      <c r="D54" s="18">
        <v>667</v>
      </c>
      <c r="E54" s="42" t="s">
        <v>317</v>
      </c>
      <c r="F54" s="45"/>
    </row>
    <row r="55" spans="1:6" s="3" customFormat="1" ht="18" customHeight="1" x14ac:dyDescent="0.25">
      <c r="A55" s="42">
        <v>50</v>
      </c>
      <c r="B55" s="42" t="s">
        <v>431</v>
      </c>
      <c r="C55" s="42">
        <v>1</v>
      </c>
      <c r="D55" s="18">
        <v>373</v>
      </c>
      <c r="E55" s="42" t="s">
        <v>318</v>
      </c>
      <c r="F55" s="45"/>
    </row>
    <row r="56" spans="1:6" s="3" customFormat="1" ht="18" customHeight="1" x14ac:dyDescent="0.25">
      <c r="A56" s="42">
        <v>51</v>
      </c>
      <c r="B56" s="42" t="s">
        <v>436</v>
      </c>
      <c r="C56" s="42">
        <v>1</v>
      </c>
      <c r="D56" s="18">
        <v>541</v>
      </c>
      <c r="E56" s="42" t="s">
        <v>326</v>
      </c>
      <c r="F56" s="45"/>
    </row>
    <row r="57" spans="1:6" s="3" customFormat="1" ht="18" customHeight="1" x14ac:dyDescent="0.25">
      <c r="A57" s="42">
        <v>52</v>
      </c>
      <c r="B57" s="42" t="s">
        <v>437</v>
      </c>
      <c r="C57" s="42">
        <v>1</v>
      </c>
      <c r="D57" s="18">
        <v>587</v>
      </c>
      <c r="E57" s="42" t="s">
        <v>327</v>
      </c>
      <c r="F57" s="45"/>
    </row>
    <row r="58" spans="1:6" s="3" customFormat="1" ht="18" customHeight="1" x14ac:dyDescent="0.25">
      <c r="A58" s="42">
        <v>53</v>
      </c>
      <c r="B58" s="42" t="s">
        <v>438</v>
      </c>
      <c r="C58" s="42">
        <v>1</v>
      </c>
      <c r="D58" s="18">
        <v>183</v>
      </c>
      <c r="E58" s="42" t="s">
        <v>328</v>
      </c>
      <c r="F58" s="45"/>
    </row>
    <row r="59" spans="1:6" s="3" customFormat="1" ht="18" customHeight="1" x14ac:dyDescent="0.25">
      <c r="A59" s="42">
        <v>54</v>
      </c>
      <c r="B59" s="42" t="s">
        <v>439</v>
      </c>
      <c r="C59" s="42">
        <v>1</v>
      </c>
      <c r="D59" s="18">
        <v>299</v>
      </c>
      <c r="E59" s="42" t="s">
        <v>329</v>
      </c>
      <c r="F59" s="45"/>
    </row>
    <row r="60" spans="1:6" s="3" customFormat="1" ht="18" customHeight="1" x14ac:dyDescent="0.25">
      <c r="A60" s="42">
        <v>55</v>
      </c>
      <c r="B60" s="42" t="s">
        <v>440</v>
      </c>
      <c r="C60" s="42">
        <v>1</v>
      </c>
      <c r="D60" s="18">
        <v>549</v>
      </c>
      <c r="E60" s="42" t="s">
        <v>341</v>
      </c>
      <c r="F60" s="45"/>
    </row>
    <row r="61" spans="1:6" s="3" customFormat="1" ht="18" customHeight="1" x14ac:dyDescent="0.25">
      <c r="A61" s="42">
        <v>56</v>
      </c>
      <c r="B61" s="42" t="s">
        <v>441</v>
      </c>
      <c r="C61" s="42">
        <v>1</v>
      </c>
      <c r="D61" s="18">
        <v>593</v>
      </c>
      <c r="E61" s="42" t="s">
        <v>327</v>
      </c>
      <c r="F61" s="45"/>
    </row>
    <row r="62" spans="1:6" s="3" customFormat="1" ht="18" customHeight="1" x14ac:dyDescent="0.25">
      <c r="A62" s="42">
        <v>57</v>
      </c>
      <c r="B62" s="42" t="s">
        <v>442</v>
      </c>
      <c r="C62" s="42">
        <v>1</v>
      </c>
      <c r="D62" s="18">
        <v>166</v>
      </c>
      <c r="E62" s="42" t="s">
        <v>342</v>
      </c>
      <c r="F62" s="45"/>
    </row>
    <row r="63" spans="1:6" s="3" customFormat="1" ht="18" customHeight="1" x14ac:dyDescent="0.25">
      <c r="A63" s="42">
        <v>58</v>
      </c>
      <c r="B63" s="42" t="s">
        <v>443</v>
      </c>
      <c r="C63" s="42">
        <v>1</v>
      </c>
      <c r="D63" s="18">
        <v>331</v>
      </c>
      <c r="E63" s="42" t="s">
        <v>343</v>
      </c>
      <c r="F63" s="45"/>
    </row>
    <row r="64" spans="1:6" s="3" customFormat="1" ht="18" customHeight="1" x14ac:dyDescent="0.25">
      <c r="A64" s="42">
        <v>59</v>
      </c>
      <c r="B64" s="42" t="s">
        <v>448</v>
      </c>
      <c r="C64" s="42">
        <v>1</v>
      </c>
      <c r="D64" s="18">
        <v>543</v>
      </c>
      <c r="E64" s="42" t="s">
        <v>353</v>
      </c>
      <c r="F64" s="45"/>
    </row>
    <row r="65" spans="1:6" s="3" customFormat="1" ht="18" customHeight="1" x14ac:dyDescent="0.25">
      <c r="A65" s="42">
        <v>60</v>
      </c>
      <c r="B65" s="42" t="s">
        <v>449</v>
      </c>
      <c r="C65" s="42">
        <v>1</v>
      </c>
      <c r="D65" s="18">
        <v>680</v>
      </c>
      <c r="E65" s="42" t="s">
        <v>354</v>
      </c>
      <c r="F65" s="45"/>
    </row>
    <row r="66" spans="1:6" s="3" customFormat="1" ht="18" customHeight="1" x14ac:dyDescent="0.25">
      <c r="A66" s="42">
        <v>61</v>
      </c>
      <c r="B66" s="42" t="s">
        <v>450</v>
      </c>
      <c r="C66" s="42">
        <v>1</v>
      </c>
      <c r="D66" s="18">
        <v>170</v>
      </c>
      <c r="E66" s="42" t="s">
        <v>342</v>
      </c>
      <c r="F66" s="45"/>
    </row>
    <row r="67" spans="1:6" s="3" customFormat="1" ht="18" customHeight="1" x14ac:dyDescent="0.25">
      <c r="A67" s="42">
        <v>62</v>
      </c>
      <c r="B67" s="42" t="s">
        <v>451</v>
      </c>
      <c r="C67" s="42">
        <v>1</v>
      </c>
      <c r="D67" s="18">
        <v>357</v>
      </c>
      <c r="E67" s="42" t="s">
        <v>355</v>
      </c>
      <c r="F67" s="45"/>
    </row>
    <row r="68" spans="1:6" s="3" customFormat="1" ht="18" customHeight="1" x14ac:dyDescent="0.25">
      <c r="A68" s="42">
        <v>63</v>
      </c>
      <c r="B68" s="42" t="s">
        <v>457</v>
      </c>
      <c r="C68" s="42">
        <v>1</v>
      </c>
      <c r="D68" s="18">
        <v>536</v>
      </c>
      <c r="E68" s="42" t="s">
        <v>368</v>
      </c>
      <c r="F68" s="45"/>
    </row>
    <row r="69" spans="1:6" s="3" customFormat="1" ht="18" customHeight="1" x14ac:dyDescent="0.25">
      <c r="A69" s="42">
        <v>64</v>
      </c>
      <c r="B69" s="42" t="s">
        <v>458</v>
      </c>
      <c r="C69" s="42">
        <v>1</v>
      </c>
      <c r="D69" s="18">
        <v>697</v>
      </c>
      <c r="E69" s="42" t="s">
        <v>369</v>
      </c>
      <c r="F69" s="45"/>
    </row>
    <row r="70" spans="1:6" s="3" customFormat="1" ht="18" customHeight="1" x14ac:dyDescent="0.25">
      <c r="A70" s="42">
        <v>65</v>
      </c>
      <c r="B70" s="42" t="s">
        <v>459</v>
      </c>
      <c r="C70" s="42">
        <v>1</v>
      </c>
      <c r="D70" s="18">
        <v>473</v>
      </c>
      <c r="E70" s="42" t="s">
        <v>370</v>
      </c>
      <c r="F70" s="45"/>
    </row>
    <row r="71" spans="1:6" s="3" customFormat="1" ht="18" customHeight="1" x14ac:dyDescent="0.25">
      <c r="A71" s="42">
        <v>66</v>
      </c>
      <c r="B71" s="42" t="s">
        <v>460</v>
      </c>
      <c r="C71" s="42">
        <v>1</v>
      </c>
      <c r="D71" s="18">
        <v>166</v>
      </c>
      <c r="E71" s="42" t="s">
        <v>342</v>
      </c>
      <c r="F71" s="45"/>
    </row>
    <row r="72" spans="1:6" s="3" customFormat="1" ht="18" customHeight="1" x14ac:dyDescent="0.25">
      <c r="A72" s="42">
        <v>67</v>
      </c>
      <c r="B72" s="42" t="s">
        <v>461</v>
      </c>
      <c r="C72" s="42">
        <v>1</v>
      </c>
      <c r="D72" s="18">
        <v>170</v>
      </c>
      <c r="E72" s="42" t="s">
        <v>371</v>
      </c>
      <c r="F72" s="45"/>
    </row>
    <row r="73" spans="1:6" s="3" customFormat="1" ht="18" customHeight="1" x14ac:dyDescent="0.25">
      <c r="A73" s="42">
        <v>68</v>
      </c>
      <c r="B73" s="42" t="s">
        <v>452</v>
      </c>
      <c r="C73" s="42">
        <v>1</v>
      </c>
      <c r="D73" s="18">
        <v>147</v>
      </c>
      <c r="E73" s="42" t="s">
        <v>356</v>
      </c>
      <c r="F73" s="45"/>
    </row>
    <row r="74" spans="1:6" s="3" customFormat="1" ht="18" customHeight="1" x14ac:dyDescent="0.25">
      <c r="A74" s="57"/>
      <c r="B74" s="57"/>
      <c r="C74" s="57"/>
      <c r="D74" s="58"/>
      <c r="E74" s="57"/>
      <c r="F74" s="45"/>
    </row>
    <row r="75" spans="1:6" s="3" customFormat="1" ht="18" customHeight="1" x14ac:dyDescent="0.25">
      <c r="A75" s="42">
        <v>1</v>
      </c>
      <c r="B75" s="42" t="s">
        <v>311</v>
      </c>
      <c r="C75" s="42">
        <v>1</v>
      </c>
      <c r="D75" s="18">
        <v>959</v>
      </c>
      <c r="E75" s="42" t="s">
        <v>306</v>
      </c>
      <c r="F75" s="45"/>
    </row>
    <row r="76" spans="1:6" s="3" customFormat="1" ht="18" customHeight="1" x14ac:dyDescent="0.25">
      <c r="A76" s="42">
        <v>2</v>
      </c>
      <c r="B76" s="42" t="s">
        <v>298</v>
      </c>
      <c r="C76" s="42">
        <v>1</v>
      </c>
      <c r="D76" s="18">
        <v>959</v>
      </c>
      <c r="E76" s="42" t="s">
        <v>306</v>
      </c>
      <c r="F76" s="45"/>
    </row>
    <row r="77" spans="1:6" s="3" customFormat="1" ht="18" customHeight="1" x14ac:dyDescent="0.25">
      <c r="A77" s="42">
        <v>3</v>
      </c>
      <c r="B77" s="42" t="s">
        <v>270</v>
      </c>
      <c r="C77" s="42">
        <v>1</v>
      </c>
      <c r="D77" s="18">
        <v>939</v>
      </c>
      <c r="E77" s="42" t="s">
        <v>277</v>
      </c>
      <c r="F77" s="45"/>
    </row>
    <row r="78" spans="1:6" s="3" customFormat="1" ht="18" customHeight="1" x14ac:dyDescent="0.25">
      <c r="A78" s="42">
        <v>4</v>
      </c>
      <c r="B78" s="42" t="s">
        <v>285</v>
      </c>
      <c r="C78" s="42">
        <v>1</v>
      </c>
      <c r="D78" s="18">
        <v>946</v>
      </c>
      <c r="E78" s="42" t="s">
        <v>293</v>
      </c>
      <c r="F78" s="45"/>
    </row>
    <row r="79" spans="1:6" s="3" customFormat="1" ht="18" customHeight="1" x14ac:dyDescent="0.25">
      <c r="A79" s="42">
        <v>5</v>
      </c>
      <c r="B79" s="42" t="s">
        <v>432</v>
      </c>
      <c r="C79" s="42">
        <v>1</v>
      </c>
      <c r="D79" s="18">
        <v>959</v>
      </c>
      <c r="E79" s="42" t="s">
        <v>306</v>
      </c>
      <c r="F79" s="45"/>
    </row>
    <row r="80" spans="1:6" s="3" customFormat="1" ht="18" customHeight="1" x14ac:dyDescent="0.25">
      <c r="A80" s="42">
        <v>6</v>
      </c>
      <c r="B80" s="42" t="s">
        <v>425</v>
      </c>
      <c r="C80" s="42">
        <v>1</v>
      </c>
      <c r="D80" s="18">
        <v>959</v>
      </c>
      <c r="E80" s="42" t="s">
        <v>306</v>
      </c>
      <c r="F80" s="45"/>
    </row>
    <row r="81" spans="1:6" s="3" customFormat="1" ht="18" customHeight="1" x14ac:dyDescent="0.25">
      <c r="A81" s="42">
        <v>7</v>
      </c>
      <c r="B81" s="42" t="s">
        <v>410</v>
      </c>
      <c r="C81" s="42">
        <v>1</v>
      </c>
      <c r="D81" s="18">
        <v>939</v>
      </c>
      <c r="E81" s="42" t="s">
        <v>277</v>
      </c>
      <c r="F81" s="45"/>
    </row>
    <row r="82" spans="1:6" s="3" customFormat="1" ht="18" customHeight="1" x14ac:dyDescent="0.25">
      <c r="A82" s="42">
        <v>8</v>
      </c>
      <c r="B82" s="42" t="s">
        <v>417</v>
      </c>
      <c r="C82" s="42">
        <v>1</v>
      </c>
      <c r="D82" s="18">
        <v>946</v>
      </c>
      <c r="E82" s="42" t="s">
        <v>293</v>
      </c>
      <c r="F82" s="45"/>
    </row>
    <row r="83" spans="1:6" s="3" customFormat="1" ht="18" customHeight="1" x14ac:dyDescent="0.25">
      <c r="A83" s="57"/>
      <c r="B83" s="57"/>
      <c r="C83" s="57"/>
      <c r="D83" s="58"/>
      <c r="E83" s="57"/>
      <c r="F83" s="45"/>
    </row>
    <row r="84" spans="1:6" s="3" customFormat="1" ht="18" customHeight="1" x14ac:dyDescent="0.25">
      <c r="A84" s="42">
        <v>1</v>
      </c>
      <c r="B84" s="42" t="s">
        <v>271</v>
      </c>
      <c r="C84" s="42">
        <v>1</v>
      </c>
      <c r="D84" s="18">
        <v>831</v>
      </c>
      <c r="E84" s="42" t="s">
        <v>278</v>
      </c>
      <c r="F84" s="45"/>
    </row>
    <row r="85" spans="1:6" s="3" customFormat="1" ht="18" customHeight="1" x14ac:dyDescent="0.25">
      <c r="A85" s="47">
        <v>2</v>
      </c>
      <c r="B85" s="42" t="s">
        <v>411</v>
      </c>
      <c r="C85" s="42">
        <v>1</v>
      </c>
      <c r="D85" s="18">
        <v>831</v>
      </c>
      <c r="E85" s="42" t="s">
        <v>278</v>
      </c>
      <c r="F85" s="45"/>
    </row>
    <row r="86" spans="1:6" s="3" customFormat="1" ht="18" customHeight="1" x14ac:dyDescent="0.25">
      <c r="A86" s="47">
        <v>3</v>
      </c>
      <c r="B86" s="42" t="s">
        <v>310</v>
      </c>
      <c r="C86" s="42">
        <v>1</v>
      </c>
      <c r="D86" s="18">
        <v>1082</v>
      </c>
      <c r="E86" s="42" t="s">
        <v>319</v>
      </c>
      <c r="F86" s="45"/>
    </row>
    <row r="87" spans="1:6" s="3" customFormat="1" ht="18" customHeight="1" x14ac:dyDescent="0.25">
      <c r="A87" s="47">
        <v>4</v>
      </c>
      <c r="B87" s="42" t="s">
        <v>332</v>
      </c>
      <c r="C87" s="42">
        <v>1</v>
      </c>
      <c r="D87" s="18">
        <v>1156</v>
      </c>
      <c r="E87" s="42" t="s">
        <v>333</v>
      </c>
      <c r="F87" s="45"/>
    </row>
    <row r="88" spans="1:6" s="3" customFormat="1" ht="18" customHeight="1" x14ac:dyDescent="0.25">
      <c r="A88" s="47">
        <v>5</v>
      </c>
      <c r="B88" s="42" t="s">
        <v>284</v>
      </c>
      <c r="C88" s="42">
        <v>1</v>
      </c>
      <c r="D88" s="18">
        <v>1076</v>
      </c>
      <c r="E88" s="42" t="s">
        <v>292</v>
      </c>
      <c r="F88" s="45"/>
    </row>
    <row r="89" spans="1:6" s="3" customFormat="1" ht="18" customHeight="1" x14ac:dyDescent="0.25">
      <c r="A89" s="47">
        <v>6</v>
      </c>
      <c r="B89" s="42" t="s">
        <v>375</v>
      </c>
      <c r="C89" s="42">
        <v>1</v>
      </c>
      <c r="D89" s="18">
        <v>1585</v>
      </c>
      <c r="E89" s="42" t="s">
        <v>378</v>
      </c>
      <c r="F89" s="45"/>
    </row>
    <row r="90" spans="1:6" s="3" customFormat="1" ht="18" customHeight="1" x14ac:dyDescent="0.25">
      <c r="A90" s="47">
        <v>7</v>
      </c>
      <c r="B90" s="42" t="s">
        <v>376</v>
      </c>
      <c r="C90" s="42">
        <v>1</v>
      </c>
      <c r="D90" s="18">
        <v>1615</v>
      </c>
      <c r="E90" s="42" t="s">
        <v>379</v>
      </c>
      <c r="F90" s="45"/>
    </row>
    <row r="91" spans="1:6" s="3" customFormat="1" ht="18" customHeight="1" x14ac:dyDescent="0.25">
      <c r="A91" s="47">
        <v>8</v>
      </c>
      <c r="B91" s="42" t="s">
        <v>377</v>
      </c>
      <c r="C91" s="42">
        <v>1</v>
      </c>
      <c r="D91" s="18">
        <v>1527</v>
      </c>
      <c r="E91" s="42" t="s">
        <v>380</v>
      </c>
      <c r="F91" s="45"/>
    </row>
    <row r="92" spans="1:6" s="3" customFormat="1" ht="18" customHeight="1" x14ac:dyDescent="0.25">
      <c r="A92" s="47">
        <v>9</v>
      </c>
      <c r="B92" s="42" t="s">
        <v>338</v>
      </c>
      <c r="C92" s="42">
        <v>1</v>
      </c>
      <c r="D92" s="18">
        <v>1156</v>
      </c>
      <c r="E92" s="42" t="s">
        <v>486</v>
      </c>
      <c r="F92" s="45"/>
    </row>
    <row r="93" spans="1:6" s="3" customFormat="1" ht="18" customHeight="1" x14ac:dyDescent="0.25">
      <c r="A93" s="47">
        <v>10</v>
      </c>
      <c r="B93" s="42" t="s">
        <v>349</v>
      </c>
      <c r="C93" s="42">
        <v>1</v>
      </c>
      <c r="D93" s="18">
        <v>1156</v>
      </c>
      <c r="E93" s="42" t="s">
        <v>359</v>
      </c>
      <c r="F93" s="45"/>
    </row>
    <row r="94" spans="1:6" s="3" customFormat="1" ht="18" customHeight="1" x14ac:dyDescent="0.25">
      <c r="A94" s="47">
        <v>11</v>
      </c>
      <c r="B94" s="42" t="s">
        <v>365</v>
      </c>
      <c r="C94" s="42">
        <v>1</v>
      </c>
      <c r="D94" s="18">
        <v>1158</v>
      </c>
      <c r="E94" s="42" t="s">
        <v>374</v>
      </c>
      <c r="F94" s="45"/>
    </row>
    <row r="95" spans="1:6" s="3" customFormat="1" ht="18" customHeight="1" x14ac:dyDescent="0.25">
      <c r="A95" s="47">
        <v>12</v>
      </c>
      <c r="B95" s="42" t="s">
        <v>297</v>
      </c>
      <c r="C95" s="42">
        <v>1</v>
      </c>
      <c r="D95" s="18">
        <v>1082</v>
      </c>
      <c r="E95" s="42" t="s">
        <v>305</v>
      </c>
      <c r="F95" s="45"/>
    </row>
    <row r="96" spans="1:6" s="3" customFormat="1" ht="18" customHeight="1" x14ac:dyDescent="0.25">
      <c r="A96" s="47">
        <v>13</v>
      </c>
      <c r="B96" s="42" t="s">
        <v>426</v>
      </c>
      <c r="C96" s="42">
        <v>1</v>
      </c>
      <c r="D96" s="18">
        <v>1082</v>
      </c>
      <c r="E96" s="42" t="s">
        <v>319</v>
      </c>
      <c r="F96" s="45"/>
    </row>
    <row r="97" spans="1:6" s="3" customFormat="1" ht="18" customHeight="1" x14ac:dyDescent="0.25">
      <c r="A97" s="47">
        <v>14</v>
      </c>
      <c r="B97" s="42" t="s">
        <v>433</v>
      </c>
      <c r="C97" s="42">
        <v>1</v>
      </c>
      <c r="D97" s="18">
        <v>1156</v>
      </c>
      <c r="E97" s="42" t="s">
        <v>333</v>
      </c>
      <c r="F97" s="45"/>
    </row>
    <row r="98" spans="1:6" s="3" customFormat="1" ht="18" customHeight="1" x14ac:dyDescent="0.25">
      <c r="A98" s="47">
        <v>15</v>
      </c>
      <c r="B98" s="42" t="s">
        <v>418</v>
      </c>
      <c r="C98" s="42">
        <v>1</v>
      </c>
      <c r="D98" s="18">
        <v>1076</v>
      </c>
      <c r="E98" s="42" t="s">
        <v>292</v>
      </c>
      <c r="F98" s="45"/>
    </row>
    <row r="99" spans="1:6" s="3" customFormat="1" ht="18" customHeight="1" x14ac:dyDescent="0.25">
      <c r="A99" s="47">
        <v>16</v>
      </c>
      <c r="B99" s="42" t="s">
        <v>403</v>
      </c>
      <c r="C99" s="42">
        <v>1</v>
      </c>
      <c r="D99" s="18">
        <v>1585</v>
      </c>
      <c r="E99" s="42" t="s">
        <v>378</v>
      </c>
      <c r="F99" s="45"/>
    </row>
    <row r="100" spans="1:6" s="3" customFormat="1" ht="18" customHeight="1" x14ac:dyDescent="0.25">
      <c r="A100" s="47">
        <v>17</v>
      </c>
      <c r="B100" s="42" t="s">
        <v>404</v>
      </c>
      <c r="C100" s="42">
        <v>1</v>
      </c>
      <c r="D100" s="18">
        <v>1615</v>
      </c>
      <c r="E100" s="42" t="s">
        <v>379</v>
      </c>
      <c r="F100" s="45"/>
    </row>
    <row r="101" spans="1:6" s="3" customFormat="1" ht="18" customHeight="1" x14ac:dyDescent="0.25">
      <c r="A101" s="47">
        <v>18</v>
      </c>
      <c r="B101" s="42" t="s">
        <v>405</v>
      </c>
      <c r="C101" s="42">
        <v>1</v>
      </c>
      <c r="D101" s="18">
        <v>1527</v>
      </c>
      <c r="E101" s="42" t="s">
        <v>380</v>
      </c>
      <c r="F101" s="45"/>
    </row>
    <row r="102" spans="1:6" s="3" customFormat="1" ht="18" customHeight="1" x14ac:dyDescent="0.25">
      <c r="A102" s="47">
        <v>19</v>
      </c>
      <c r="B102" s="42" t="s">
        <v>444</v>
      </c>
      <c r="C102" s="42">
        <v>1</v>
      </c>
      <c r="D102" s="18">
        <v>1156</v>
      </c>
      <c r="E102" s="42" t="s">
        <v>486</v>
      </c>
      <c r="F102" s="45"/>
    </row>
    <row r="103" spans="1:6" s="3" customFormat="1" ht="18" customHeight="1" x14ac:dyDescent="0.25">
      <c r="A103" s="47">
        <v>20</v>
      </c>
      <c r="B103" s="42" t="s">
        <v>453</v>
      </c>
      <c r="C103" s="42">
        <v>1</v>
      </c>
      <c r="D103" s="18">
        <v>1156</v>
      </c>
      <c r="E103" s="42" t="s">
        <v>359</v>
      </c>
      <c r="F103" s="45"/>
    </row>
    <row r="104" spans="1:6" s="3" customFormat="1" ht="18" customHeight="1" x14ac:dyDescent="0.25">
      <c r="A104" s="47">
        <v>21</v>
      </c>
      <c r="B104" s="42" t="s">
        <v>462</v>
      </c>
      <c r="C104" s="42">
        <v>1</v>
      </c>
      <c r="D104" s="18">
        <v>1158</v>
      </c>
      <c r="E104" s="42" t="s">
        <v>374</v>
      </c>
      <c r="F104" s="45"/>
    </row>
    <row r="105" spans="1:6" s="3" customFormat="1" ht="18" customHeight="1" x14ac:dyDescent="0.25">
      <c r="A105" s="47">
        <v>22</v>
      </c>
      <c r="B105" s="42" t="s">
        <v>419</v>
      </c>
      <c r="C105" s="42">
        <v>1</v>
      </c>
      <c r="D105" s="18">
        <v>1082</v>
      </c>
      <c r="E105" s="42" t="s">
        <v>305</v>
      </c>
      <c r="F105" s="45"/>
    </row>
    <row r="106" spans="1:6" s="3" customFormat="1" ht="18" customHeight="1" x14ac:dyDescent="0.25">
      <c r="A106" s="57"/>
      <c r="B106" s="57"/>
      <c r="C106" s="57"/>
      <c r="D106" s="58"/>
      <c r="E106" s="57"/>
      <c r="F106" s="45"/>
    </row>
    <row r="107" spans="1:6" s="3" customFormat="1" ht="18" customHeight="1" x14ac:dyDescent="0.25">
      <c r="A107" s="42">
        <v>1</v>
      </c>
      <c r="B107" s="42" t="s">
        <v>325</v>
      </c>
      <c r="C107" s="42">
        <v>1</v>
      </c>
      <c r="D107" s="18">
        <v>980</v>
      </c>
      <c r="E107" s="42" t="s">
        <v>331</v>
      </c>
      <c r="F107" s="45"/>
    </row>
    <row r="108" spans="1:6" s="3" customFormat="1" ht="18" customHeight="1" x14ac:dyDescent="0.25">
      <c r="A108" s="42">
        <v>2</v>
      </c>
      <c r="B108" s="42" t="s">
        <v>256</v>
      </c>
      <c r="C108" s="42">
        <v>1</v>
      </c>
      <c r="D108" s="18">
        <v>890</v>
      </c>
      <c r="E108" s="42" t="s">
        <v>258</v>
      </c>
      <c r="F108" s="45"/>
    </row>
    <row r="109" spans="1:6" s="3" customFormat="1" ht="18" customHeight="1" x14ac:dyDescent="0.25">
      <c r="A109" s="42">
        <v>3</v>
      </c>
      <c r="B109" s="42" t="s">
        <v>273</v>
      </c>
      <c r="C109" s="42">
        <v>1</v>
      </c>
      <c r="D109" s="18">
        <v>900</v>
      </c>
      <c r="E109" s="42" t="s">
        <v>280</v>
      </c>
      <c r="F109" s="45"/>
    </row>
    <row r="110" spans="1:6" s="3" customFormat="1" ht="18" customHeight="1" x14ac:dyDescent="0.25">
      <c r="A110" s="42">
        <v>4</v>
      </c>
      <c r="B110" s="42" t="s">
        <v>339</v>
      </c>
      <c r="C110" s="42">
        <v>1</v>
      </c>
      <c r="D110" s="18">
        <f>3300-D114</f>
        <v>2315</v>
      </c>
      <c r="E110" s="42" t="s">
        <v>344</v>
      </c>
      <c r="F110" s="45"/>
    </row>
    <row r="111" spans="1:6" s="3" customFormat="1" ht="18" customHeight="1" x14ac:dyDescent="0.25">
      <c r="A111" s="42">
        <v>5</v>
      </c>
      <c r="B111" s="42" t="s">
        <v>350</v>
      </c>
      <c r="C111" s="42">
        <v>1</v>
      </c>
      <c r="D111" s="18">
        <f>3575-D133</f>
        <v>2573</v>
      </c>
      <c r="E111" s="42" t="s">
        <v>357</v>
      </c>
      <c r="F111" s="45"/>
    </row>
    <row r="112" spans="1:6" s="3" customFormat="1" ht="18" customHeight="1" x14ac:dyDescent="0.25">
      <c r="A112" s="42">
        <v>6</v>
      </c>
      <c r="B112" s="42" t="s">
        <v>366</v>
      </c>
      <c r="C112" s="42">
        <v>1</v>
      </c>
      <c r="D112" s="18">
        <f>4439-1300</f>
        <v>3139</v>
      </c>
      <c r="E112" s="42" t="s">
        <v>372</v>
      </c>
      <c r="F112" s="45"/>
    </row>
    <row r="113" spans="1:6" s="3" customFormat="1" ht="18" customHeight="1" x14ac:dyDescent="0.25">
      <c r="A113" s="42">
        <v>7</v>
      </c>
      <c r="B113" s="42" t="s">
        <v>367</v>
      </c>
      <c r="C113" s="42">
        <v>1</v>
      </c>
      <c r="D113" s="18">
        <v>1300</v>
      </c>
      <c r="E113" s="42" t="s">
        <v>373</v>
      </c>
      <c r="F113" s="45"/>
    </row>
    <row r="114" spans="1:6" s="3" customFormat="1" ht="18" customHeight="1" x14ac:dyDescent="0.25">
      <c r="A114" s="42">
        <v>8</v>
      </c>
      <c r="B114" s="42" t="s">
        <v>340</v>
      </c>
      <c r="C114" s="42">
        <v>1</v>
      </c>
      <c r="D114" s="18">
        <v>985</v>
      </c>
      <c r="E114" s="42" t="s">
        <v>258</v>
      </c>
      <c r="F114" s="45"/>
    </row>
    <row r="115" spans="1:6" s="3" customFormat="1" ht="18" customHeight="1" x14ac:dyDescent="0.25">
      <c r="A115" s="42">
        <v>9</v>
      </c>
      <c r="B115" s="42" t="s">
        <v>434</v>
      </c>
      <c r="C115" s="42">
        <v>1</v>
      </c>
      <c r="D115" s="18">
        <v>980</v>
      </c>
      <c r="E115" s="42" t="s">
        <v>331</v>
      </c>
      <c r="F115" s="45"/>
    </row>
    <row r="116" spans="1:6" s="3" customFormat="1" ht="18" customHeight="1" x14ac:dyDescent="0.25">
      <c r="A116" s="42">
        <v>10</v>
      </c>
      <c r="B116" s="42" t="s">
        <v>406</v>
      </c>
      <c r="C116" s="42">
        <v>1</v>
      </c>
      <c r="D116" s="18">
        <v>890</v>
      </c>
      <c r="E116" s="42" t="s">
        <v>258</v>
      </c>
      <c r="F116" s="45"/>
    </row>
    <row r="117" spans="1:6" s="3" customFormat="1" ht="18" customHeight="1" x14ac:dyDescent="0.25">
      <c r="A117" s="42">
        <v>11</v>
      </c>
      <c r="B117" s="42" t="s">
        <v>412</v>
      </c>
      <c r="C117" s="42">
        <v>1</v>
      </c>
      <c r="D117" s="18">
        <v>900</v>
      </c>
      <c r="E117" s="42" t="s">
        <v>280</v>
      </c>
      <c r="F117" s="45"/>
    </row>
    <row r="118" spans="1:6" s="3" customFormat="1" ht="18" customHeight="1" x14ac:dyDescent="0.25">
      <c r="A118" s="42">
        <v>12</v>
      </c>
      <c r="B118" s="42" t="s">
        <v>445</v>
      </c>
      <c r="C118" s="42">
        <v>1</v>
      </c>
      <c r="D118" s="18">
        <f>3300-D122</f>
        <v>2315</v>
      </c>
      <c r="E118" s="42" t="s">
        <v>344</v>
      </c>
      <c r="F118" s="45"/>
    </row>
    <row r="119" spans="1:6" s="3" customFormat="1" ht="18" customHeight="1" x14ac:dyDescent="0.25">
      <c r="A119" s="42">
        <v>13</v>
      </c>
      <c r="B119" s="42" t="s">
        <v>454</v>
      </c>
      <c r="C119" s="42">
        <v>1</v>
      </c>
      <c r="D119" s="18">
        <f>3575-D133</f>
        <v>2573</v>
      </c>
      <c r="E119" s="42" t="s">
        <v>357</v>
      </c>
      <c r="F119" s="45"/>
    </row>
    <row r="120" spans="1:6" s="3" customFormat="1" ht="18" customHeight="1" x14ac:dyDescent="0.25">
      <c r="A120" s="42">
        <v>14</v>
      </c>
      <c r="B120" s="42" t="s">
        <v>455</v>
      </c>
      <c r="C120" s="42">
        <v>1</v>
      </c>
      <c r="D120" s="18">
        <f>4439-1300</f>
        <v>3139</v>
      </c>
      <c r="E120" s="42" t="s">
        <v>372</v>
      </c>
      <c r="F120" s="45"/>
    </row>
    <row r="121" spans="1:6" s="3" customFormat="1" ht="18" customHeight="1" x14ac:dyDescent="0.25">
      <c r="A121" s="42">
        <v>15</v>
      </c>
      <c r="B121" s="42" t="s">
        <v>456</v>
      </c>
      <c r="C121" s="42">
        <v>1</v>
      </c>
      <c r="D121" s="18">
        <v>1300</v>
      </c>
      <c r="E121" s="42" t="s">
        <v>373</v>
      </c>
      <c r="F121" s="45"/>
    </row>
    <row r="122" spans="1:6" s="3" customFormat="1" ht="18" customHeight="1" x14ac:dyDescent="0.25">
      <c r="A122" s="42">
        <v>16</v>
      </c>
      <c r="B122" s="42" t="s">
        <v>446</v>
      </c>
      <c r="C122" s="42">
        <v>1</v>
      </c>
      <c r="D122" s="18">
        <v>985</v>
      </c>
      <c r="E122" s="42" t="s">
        <v>258</v>
      </c>
      <c r="F122" s="45"/>
    </row>
    <row r="123" spans="1:6" ht="18" customHeight="1" x14ac:dyDescent="0.25">
      <c r="A123" s="59"/>
      <c r="B123" s="59"/>
      <c r="C123" s="59"/>
      <c r="D123" s="60"/>
      <c r="E123" s="59"/>
      <c r="F123" s="30"/>
    </row>
    <row r="124" spans="1:6" s="3" customFormat="1" ht="18" customHeight="1" x14ac:dyDescent="0.25">
      <c r="A124" s="42">
        <v>1</v>
      </c>
      <c r="B124" s="42" t="s">
        <v>255</v>
      </c>
      <c r="C124" s="42">
        <v>1</v>
      </c>
      <c r="D124" s="18">
        <f>2932-D108</f>
        <v>2042</v>
      </c>
      <c r="E124" s="42" t="s">
        <v>257</v>
      </c>
      <c r="F124" s="45"/>
    </row>
    <row r="125" spans="1:6" s="3" customFormat="1" ht="18" customHeight="1" x14ac:dyDescent="0.25">
      <c r="A125" s="47">
        <v>2</v>
      </c>
      <c r="B125" s="42" t="s">
        <v>272</v>
      </c>
      <c r="C125" s="42">
        <v>1</v>
      </c>
      <c r="D125" s="18">
        <f>2966-900</f>
        <v>2066</v>
      </c>
      <c r="E125" s="42" t="s">
        <v>279</v>
      </c>
      <c r="F125" s="45"/>
    </row>
    <row r="126" spans="1:6" s="3" customFormat="1" ht="18" customHeight="1" x14ac:dyDescent="0.25">
      <c r="A126" s="47">
        <v>3</v>
      </c>
      <c r="B126" s="42" t="s">
        <v>286</v>
      </c>
      <c r="C126" s="42">
        <v>1</v>
      </c>
      <c r="D126" s="18">
        <f>3232-1062</f>
        <v>2170</v>
      </c>
      <c r="E126" s="42" t="s">
        <v>288</v>
      </c>
      <c r="F126" s="45"/>
    </row>
    <row r="127" spans="1:6" s="3" customFormat="1" ht="18" customHeight="1" x14ac:dyDescent="0.25">
      <c r="A127" s="47">
        <v>4</v>
      </c>
      <c r="B127" s="42" t="s">
        <v>287</v>
      </c>
      <c r="C127" s="42">
        <v>1</v>
      </c>
      <c r="D127" s="18">
        <v>1062</v>
      </c>
      <c r="E127" s="42" t="s">
        <v>381</v>
      </c>
      <c r="F127" s="45"/>
    </row>
    <row r="128" spans="1:6" s="3" customFormat="1" ht="18" customHeight="1" x14ac:dyDescent="0.25">
      <c r="A128" s="47">
        <v>5</v>
      </c>
      <c r="B128" s="42" t="s">
        <v>299</v>
      </c>
      <c r="C128" s="42">
        <v>1</v>
      </c>
      <c r="D128" s="18">
        <f>3338-1065</f>
        <v>2273</v>
      </c>
      <c r="E128" s="42" t="s">
        <v>303</v>
      </c>
      <c r="F128" s="45"/>
    </row>
    <row r="129" spans="1:6" s="3" customFormat="1" ht="18" customHeight="1" x14ac:dyDescent="0.25">
      <c r="A129" s="47">
        <v>6</v>
      </c>
      <c r="B129" s="42" t="s">
        <v>300</v>
      </c>
      <c r="C129" s="42">
        <v>1</v>
      </c>
      <c r="D129" s="18">
        <v>1065</v>
      </c>
      <c r="E129" s="42" t="s">
        <v>304</v>
      </c>
      <c r="F129" s="45"/>
    </row>
    <row r="130" spans="1:6" s="3" customFormat="1" ht="18" customHeight="1" x14ac:dyDescent="0.25">
      <c r="A130" s="47">
        <v>7</v>
      </c>
      <c r="B130" s="42" t="s">
        <v>312</v>
      </c>
      <c r="C130" s="42">
        <v>1</v>
      </c>
      <c r="D130" s="18">
        <f>4356-1200</f>
        <v>3156</v>
      </c>
      <c r="E130" s="42" t="s">
        <v>314</v>
      </c>
      <c r="F130" s="45"/>
    </row>
    <row r="131" spans="1:6" s="3" customFormat="1" ht="18" customHeight="1" x14ac:dyDescent="0.25">
      <c r="A131" s="47">
        <v>8</v>
      </c>
      <c r="B131" s="42" t="s">
        <v>313</v>
      </c>
      <c r="C131" s="42">
        <v>1</v>
      </c>
      <c r="D131" s="18">
        <v>1200</v>
      </c>
      <c r="E131" s="42" t="s">
        <v>315</v>
      </c>
      <c r="F131" s="45"/>
    </row>
    <row r="132" spans="1:6" s="3" customFormat="1" ht="18" customHeight="1" x14ac:dyDescent="0.25">
      <c r="A132" s="47">
        <v>9</v>
      </c>
      <c r="B132" s="42" t="s">
        <v>324</v>
      </c>
      <c r="C132" s="42">
        <v>1</v>
      </c>
      <c r="D132" s="18">
        <f>3198-D107</f>
        <v>2218</v>
      </c>
      <c r="E132" s="42" t="s">
        <v>330</v>
      </c>
      <c r="F132" s="45"/>
    </row>
    <row r="133" spans="1:6" s="3" customFormat="1" ht="18" customHeight="1" x14ac:dyDescent="0.25">
      <c r="A133" s="47">
        <v>10</v>
      </c>
      <c r="B133" s="42" t="s">
        <v>351</v>
      </c>
      <c r="C133" s="42">
        <v>1</v>
      </c>
      <c r="D133" s="18">
        <v>1002</v>
      </c>
      <c r="E133" s="42" t="s">
        <v>358</v>
      </c>
      <c r="F133" s="45"/>
    </row>
    <row r="134" spans="1:6" s="3" customFormat="1" ht="18" customHeight="1" x14ac:dyDescent="0.25">
      <c r="A134" s="47">
        <v>11</v>
      </c>
      <c r="B134" s="42" t="s">
        <v>407</v>
      </c>
      <c r="C134" s="42">
        <v>1</v>
      </c>
      <c r="D134" s="18">
        <f>2932-D126</f>
        <v>762</v>
      </c>
      <c r="E134" s="42" t="s">
        <v>257</v>
      </c>
      <c r="F134" s="45"/>
    </row>
    <row r="135" spans="1:6" s="3" customFormat="1" ht="18" customHeight="1" x14ac:dyDescent="0.25">
      <c r="A135" s="47">
        <v>12</v>
      </c>
      <c r="B135" s="42" t="s">
        <v>413</v>
      </c>
      <c r="C135" s="42">
        <v>1</v>
      </c>
      <c r="D135" s="18">
        <f>2966-900</f>
        <v>2066</v>
      </c>
      <c r="E135" s="42" t="s">
        <v>279</v>
      </c>
      <c r="F135" s="45"/>
    </row>
    <row r="136" spans="1:6" s="3" customFormat="1" ht="18" customHeight="1" x14ac:dyDescent="0.25">
      <c r="A136" s="47">
        <v>13</v>
      </c>
      <c r="B136" s="42" t="s">
        <v>414</v>
      </c>
      <c r="C136" s="42">
        <v>1</v>
      </c>
      <c r="D136" s="18">
        <f>3232-1062</f>
        <v>2170</v>
      </c>
      <c r="E136" s="42" t="s">
        <v>288</v>
      </c>
      <c r="F136" s="45"/>
    </row>
    <row r="137" spans="1:6" s="3" customFormat="1" ht="18" customHeight="1" x14ac:dyDescent="0.25">
      <c r="A137" s="47">
        <v>14</v>
      </c>
      <c r="B137" s="42" t="s">
        <v>415</v>
      </c>
      <c r="C137" s="42">
        <v>1</v>
      </c>
      <c r="D137" s="18">
        <v>1062</v>
      </c>
      <c r="E137" s="42" t="s">
        <v>381</v>
      </c>
      <c r="F137" s="45"/>
    </row>
    <row r="138" spans="1:6" s="3" customFormat="1" ht="18" customHeight="1" x14ac:dyDescent="0.25">
      <c r="A138" s="47">
        <v>15</v>
      </c>
      <c r="B138" s="42" t="s">
        <v>420</v>
      </c>
      <c r="C138" s="42">
        <v>1</v>
      </c>
      <c r="D138" s="18">
        <f>3338-1065</f>
        <v>2273</v>
      </c>
      <c r="E138" s="42" t="s">
        <v>303</v>
      </c>
      <c r="F138" s="45"/>
    </row>
    <row r="139" spans="1:6" s="3" customFormat="1" ht="18" customHeight="1" x14ac:dyDescent="0.25">
      <c r="A139" s="47">
        <v>16</v>
      </c>
      <c r="B139" s="42" t="s">
        <v>421</v>
      </c>
      <c r="C139" s="42">
        <v>1</v>
      </c>
      <c r="D139" s="18">
        <v>1065</v>
      </c>
      <c r="E139" s="42" t="s">
        <v>304</v>
      </c>
      <c r="F139" s="45"/>
    </row>
    <row r="140" spans="1:6" s="3" customFormat="1" ht="18" customHeight="1" x14ac:dyDescent="0.25">
      <c r="A140" s="47">
        <v>17</v>
      </c>
      <c r="B140" s="42" t="s">
        <v>427</v>
      </c>
      <c r="C140" s="42">
        <v>1</v>
      </c>
      <c r="D140" s="18">
        <f>4356-1200</f>
        <v>3156</v>
      </c>
      <c r="E140" s="42" t="s">
        <v>314</v>
      </c>
      <c r="F140" s="45"/>
    </row>
    <row r="141" spans="1:6" s="3" customFormat="1" ht="18" customHeight="1" x14ac:dyDescent="0.25">
      <c r="A141" s="47">
        <v>18</v>
      </c>
      <c r="B141" s="42" t="s">
        <v>428</v>
      </c>
      <c r="C141" s="42">
        <v>1</v>
      </c>
      <c r="D141" s="18">
        <v>1200</v>
      </c>
      <c r="E141" s="42" t="s">
        <v>315</v>
      </c>
      <c r="F141" s="45"/>
    </row>
    <row r="142" spans="1:6" s="3" customFormat="1" ht="18" customHeight="1" x14ac:dyDescent="0.25">
      <c r="A142" s="47">
        <v>19</v>
      </c>
      <c r="B142" s="42" t="s">
        <v>435</v>
      </c>
      <c r="C142" s="42">
        <v>1</v>
      </c>
      <c r="D142" s="18">
        <f>3198-D125</f>
        <v>1132</v>
      </c>
      <c r="E142" s="42" t="s">
        <v>330</v>
      </c>
      <c r="F142" s="45"/>
    </row>
    <row r="143" spans="1:6" s="3" customFormat="1" ht="18" customHeight="1" x14ac:dyDescent="0.25">
      <c r="A143" s="47">
        <v>20</v>
      </c>
      <c r="B143" s="42" t="s">
        <v>447</v>
      </c>
      <c r="C143" s="42">
        <v>1</v>
      </c>
      <c r="D143" s="18">
        <v>1002</v>
      </c>
      <c r="E143" s="42" t="s">
        <v>358</v>
      </c>
      <c r="F143" s="45"/>
    </row>
    <row r="144" spans="1:6" s="3" customFormat="1" ht="18" customHeight="1" x14ac:dyDescent="0.25">
      <c r="A144" s="47"/>
      <c r="B144" s="47"/>
      <c r="C144" s="47"/>
      <c r="D144" s="18"/>
      <c r="E144" s="47"/>
      <c r="F144" s="45"/>
    </row>
    <row r="145" spans="1:6" s="3" customFormat="1" ht="18" customHeight="1" x14ac:dyDescent="0.25">
      <c r="A145" s="42">
        <v>1</v>
      </c>
      <c r="B145" s="57" t="s">
        <v>477</v>
      </c>
      <c r="C145" s="42">
        <v>1</v>
      </c>
      <c r="D145" s="18">
        <v>2027</v>
      </c>
      <c r="E145" s="47" t="s">
        <v>485</v>
      </c>
      <c r="F145" s="45"/>
    </row>
    <row r="146" spans="1:6" s="3" customFormat="1" ht="18" customHeight="1" x14ac:dyDescent="0.25">
      <c r="A146" s="47">
        <v>2</v>
      </c>
      <c r="B146" s="57" t="s">
        <v>478</v>
      </c>
      <c r="C146" s="42">
        <v>1</v>
      </c>
      <c r="D146" s="18">
        <v>2054</v>
      </c>
      <c r="E146" s="47" t="s">
        <v>485</v>
      </c>
      <c r="F146" s="45"/>
    </row>
    <row r="147" spans="1:6" s="3" customFormat="1" ht="18" customHeight="1" x14ac:dyDescent="0.25">
      <c r="A147" s="47">
        <v>3</v>
      </c>
      <c r="B147" s="57" t="s">
        <v>479</v>
      </c>
      <c r="C147" s="42">
        <v>1</v>
      </c>
      <c r="D147" s="18">
        <v>2077</v>
      </c>
      <c r="E147" s="47" t="s">
        <v>485</v>
      </c>
      <c r="F147" s="45"/>
    </row>
    <row r="148" spans="1:6" s="3" customFormat="1" ht="18" customHeight="1" x14ac:dyDescent="0.25">
      <c r="A148" s="47">
        <v>4</v>
      </c>
      <c r="B148" s="57" t="s">
        <v>480</v>
      </c>
      <c r="C148" s="42">
        <v>1</v>
      </c>
      <c r="D148" s="18">
        <v>2029</v>
      </c>
      <c r="E148" s="47" t="s">
        <v>485</v>
      </c>
      <c r="F148" s="45"/>
    </row>
    <row r="149" spans="1:6" s="3" customFormat="1" ht="18" customHeight="1" x14ac:dyDescent="0.25">
      <c r="A149" s="47">
        <v>5</v>
      </c>
      <c r="B149" s="57" t="s">
        <v>484</v>
      </c>
      <c r="C149" s="42">
        <v>1</v>
      </c>
      <c r="D149" s="18">
        <v>2029</v>
      </c>
      <c r="E149" s="42" t="s">
        <v>485</v>
      </c>
      <c r="F149" s="45"/>
    </row>
    <row r="150" spans="1:6" s="3" customFormat="1" ht="18" customHeight="1" x14ac:dyDescent="0.25">
      <c r="A150" s="47">
        <v>6</v>
      </c>
      <c r="B150" s="57" t="s">
        <v>483</v>
      </c>
      <c r="C150" s="42">
        <v>1</v>
      </c>
      <c r="D150" s="18">
        <v>2027</v>
      </c>
      <c r="E150" s="47" t="s">
        <v>485</v>
      </c>
      <c r="F150" s="45"/>
    </row>
    <row r="151" spans="1:6" s="3" customFormat="1" ht="18" customHeight="1" x14ac:dyDescent="0.25">
      <c r="A151" s="47">
        <v>7</v>
      </c>
      <c r="B151" s="57" t="s">
        <v>482</v>
      </c>
      <c r="C151" s="42">
        <v>1</v>
      </c>
      <c r="D151" s="18">
        <v>2054</v>
      </c>
      <c r="E151" s="47" t="s">
        <v>485</v>
      </c>
      <c r="F151" s="45"/>
    </row>
    <row r="152" spans="1:6" s="3" customFormat="1" ht="18" customHeight="1" x14ac:dyDescent="0.25">
      <c r="A152" s="47">
        <v>8</v>
      </c>
      <c r="B152" s="57" t="s">
        <v>481</v>
      </c>
      <c r="C152" s="42">
        <v>1</v>
      </c>
      <c r="D152" s="18">
        <v>2027</v>
      </c>
      <c r="E152" s="47" t="s">
        <v>485</v>
      </c>
      <c r="F152" s="45"/>
    </row>
    <row r="153" spans="1:6" s="3" customFormat="1" x14ac:dyDescent="0.25">
      <c r="A153" s="73"/>
      <c r="B153" s="73"/>
      <c r="C153" s="73"/>
      <c r="D153" s="74"/>
      <c r="E153" s="75"/>
      <c r="F153" s="42"/>
    </row>
    <row r="154" spans="1:6" s="3" customFormat="1" ht="18.75" customHeight="1" x14ac:dyDescent="0.25">
      <c r="A154" s="42">
        <v>1</v>
      </c>
      <c r="B154" s="39" t="s">
        <v>99</v>
      </c>
      <c r="C154" s="39">
        <v>1</v>
      </c>
      <c r="D154" s="5">
        <v>71</v>
      </c>
      <c r="E154" s="48" t="s">
        <v>391</v>
      </c>
      <c r="F154" s="40"/>
    </row>
    <row r="155" spans="1:6" s="3" customFormat="1" ht="18.75" customHeight="1" x14ac:dyDescent="0.25">
      <c r="A155" s="42">
        <v>2</v>
      </c>
      <c r="B155" s="39" t="s">
        <v>222</v>
      </c>
      <c r="C155" s="39">
        <v>1</v>
      </c>
      <c r="D155" s="5">
        <v>71</v>
      </c>
      <c r="E155" s="18" t="s">
        <v>391</v>
      </c>
      <c r="F155" s="38"/>
    </row>
    <row r="156" spans="1:6" s="3" customFormat="1" ht="18.75" customHeight="1" x14ac:dyDescent="0.25">
      <c r="A156" s="57"/>
      <c r="B156" s="61"/>
      <c r="C156" s="61"/>
      <c r="D156" s="62"/>
      <c r="E156" s="58"/>
      <c r="F156" s="38"/>
    </row>
    <row r="157" spans="1:6" s="3" customFormat="1" ht="18.75" customHeight="1" x14ac:dyDescent="0.25">
      <c r="A157" s="42">
        <v>1</v>
      </c>
      <c r="B157" s="39" t="s">
        <v>96</v>
      </c>
      <c r="C157" s="39">
        <v>1</v>
      </c>
      <c r="D157" s="5">
        <v>125</v>
      </c>
      <c r="E157" s="18" t="s">
        <v>394</v>
      </c>
      <c r="F157" s="38"/>
    </row>
    <row r="158" spans="1:6" s="3" customFormat="1" ht="18.75" customHeight="1" x14ac:dyDescent="0.25">
      <c r="A158" s="42">
        <v>2</v>
      </c>
      <c r="B158" s="39" t="s">
        <v>219</v>
      </c>
      <c r="C158" s="39">
        <v>1</v>
      </c>
      <c r="D158" s="5">
        <v>125</v>
      </c>
      <c r="E158" s="18" t="s">
        <v>394</v>
      </c>
      <c r="F158" s="38"/>
    </row>
    <row r="159" spans="1:6" s="3" customFormat="1" ht="18.75" customHeight="1" x14ac:dyDescent="0.25">
      <c r="A159" s="42">
        <v>3</v>
      </c>
      <c r="B159" s="39" t="s">
        <v>97</v>
      </c>
      <c r="C159" s="39">
        <v>1</v>
      </c>
      <c r="D159" s="5">
        <v>132</v>
      </c>
      <c r="E159" s="18" t="s">
        <v>392</v>
      </c>
      <c r="F159" s="38"/>
    </row>
    <row r="160" spans="1:6" s="3" customFormat="1" ht="18.75" customHeight="1" x14ac:dyDescent="0.25">
      <c r="A160" s="42">
        <v>4</v>
      </c>
      <c r="B160" s="39" t="s">
        <v>220</v>
      </c>
      <c r="C160" s="39">
        <v>1</v>
      </c>
      <c r="D160" s="5">
        <v>132</v>
      </c>
      <c r="E160" s="18" t="s">
        <v>392</v>
      </c>
      <c r="F160" s="38"/>
    </row>
    <row r="161" spans="1:6" s="3" customFormat="1" ht="18.75" customHeight="1" x14ac:dyDescent="0.25">
      <c r="A161" s="42">
        <v>5</v>
      </c>
      <c r="B161" s="39" t="s">
        <v>98</v>
      </c>
      <c r="C161" s="39">
        <v>1</v>
      </c>
      <c r="D161" s="5">
        <v>121</v>
      </c>
      <c r="E161" s="18" t="s">
        <v>393</v>
      </c>
      <c r="F161" s="38"/>
    </row>
    <row r="162" spans="1:6" s="3" customFormat="1" ht="18.75" customHeight="1" x14ac:dyDescent="0.25">
      <c r="A162" s="42">
        <v>6</v>
      </c>
      <c r="B162" s="39" t="s">
        <v>221</v>
      </c>
      <c r="C162" s="39">
        <v>1</v>
      </c>
      <c r="D162" s="5">
        <v>121</v>
      </c>
      <c r="E162" s="18" t="s">
        <v>393</v>
      </c>
      <c r="F162" s="38"/>
    </row>
    <row r="163" spans="1:6" s="3" customFormat="1" ht="18.75" customHeight="1" x14ac:dyDescent="0.25">
      <c r="A163" s="57"/>
      <c r="B163" s="61"/>
      <c r="C163" s="61"/>
      <c r="D163" s="62"/>
      <c r="E163" s="58"/>
      <c r="F163" s="38"/>
    </row>
    <row r="164" spans="1:6" s="3" customFormat="1" ht="18.75" customHeight="1" x14ac:dyDescent="0.25">
      <c r="A164" s="42">
        <v>1</v>
      </c>
      <c r="B164" s="39" t="s">
        <v>383</v>
      </c>
      <c r="C164" s="39">
        <v>1</v>
      </c>
      <c r="D164" s="5">
        <v>147</v>
      </c>
      <c r="E164" s="18" t="s">
        <v>390</v>
      </c>
      <c r="F164" s="38"/>
    </row>
    <row r="165" spans="1:6" s="3" customFormat="1" ht="18.75" customHeight="1" x14ac:dyDescent="0.25">
      <c r="A165" s="42">
        <v>2</v>
      </c>
      <c r="B165" s="39" t="s">
        <v>384</v>
      </c>
      <c r="C165" s="39">
        <v>1</v>
      </c>
      <c r="D165" s="5">
        <v>147</v>
      </c>
      <c r="E165" s="18" t="s">
        <v>390</v>
      </c>
      <c r="F165" s="38"/>
    </row>
    <row r="166" spans="1:6" s="3" customFormat="1" ht="18.75" customHeight="1" x14ac:dyDescent="0.25">
      <c r="A166" s="42">
        <v>3</v>
      </c>
      <c r="B166" s="39" t="s">
        <v>385</v>
      </c>
      <c r="C166" s="39">
        <v>5</v>
      </c>
      <c r="D166" s="5">
        <v>159</v>
      </c>
      <c r="E166" s="18" t="s">
        <v>390</v>
      </c>
      <c r="F166" s="38"/>
    </row>
    <row r="167" spans="1:6" s="3" customFormat="1" ht="18.75" customHeight="1" x14ac:dyDescent="0.25">
      <c r="A167" s="42">
        <v>4</v>
      </c>
      <c r="B167" s="39" t="s">
        <v>386</v>
      </c>
      <c r="C167" s="39">
        <v>5</v>
      </c>
      <c r="D167" s="5">
        <v>159</v>
      </c>
      <c r="E167" s="18" t="s">
        <v>390</v>
      </c>
      <c r="F167" s="38"/>
    </row>
    <row r="168" spans="1:6" s="3" customFormat="1" ht="18.75" customHeight="1" x14ac:dyDescent="0.25">
      <c r="A168" s="42">
        <v>5</v>
      </c>
      <c r="B168" s="39" t="s">
        <v>387</v>
      </c>
      <c r="C168" s="39">
        <v>1</v>
      </c>
      <c r="D168" s="5">
        <v>147</v>
      </c>
      <c r="E168" s="18" t="s">
        <v>390</v>
      </c>
      <c r="F168" s="38"/>
    </row>
    <row r="169" spans="1:6" s="3" customFormat="1" ht="18.75" customHeight="1" x14ac:dyDescent="0.25">
      <c r="A169" s="42">
        <v>6</v>
      </c>
      <c r="B169" s="39" t="s">
        <v>388</v>
      </c>
      <c r="C169" s="39">
        <v>1</v>
      </c>
      <c r="D169" s="5">
        <v>147</v>
      </c>
      <c r="E169" s="18" t="s">
        <v>390</v>
      </c>
      <c r="F169" s="38"/>
    </row>
    <row r="170" spans="1:6" s="3" customFormat="1" ht="18.75" customHeight="1" x14ac:dyDescent="0.25">
      <c r="A170" s="57"/>
      <c r="B170" s="61"/>
      <c r="C170" s="61"/>
      <c r="D170" s="62"/>
      <c r="E170" s="58"/>
      <c r="F170" s="38"/>
    </row>
    <row r="171" spans="1:6" s="3" customFormat="1" ht="18.75" customHeight="1" x14ac:dyDescent="0.25">
      <c r="A171" s="42">
        <v>1</v>
      </c>
      <c r="B171" s="39" t="s">
        <v>7</v>
      </c>
      <c r="C171" s="39">
        <v>1</v>
      </c>
      <c r="D171" s="5">
        <v>255</v>
      </c>
      <c r="E171" s="18" t="s">
        <v>382</v>
      </c>
      <c r="F171" s="40"/>
    </row>
    <row r="172" spans="1:6" s="3" customFormat="1" ht="18.75" customHeight="1" x14ac:dyDescent="0.25">
      <c r="A172" s="42">
        <v>2</v>
      </c>
      <c r="B172" s="39" t="s">
        <v>135</v>
      </c>
      <c r="C172" s="39">
        <v>1</v>
      </c>
      <c r="D172" s="5">
        <v>255</v>
      </c>
      <c r="E172" s="18" t="s">
        <v>382</v>
      </c>
      <c r="F172" s="38"/>
    </row>
    <row r="173" spans="1:6" s="3" customFormat="1" ht="18.75" customHeight="1" x14ac:dyDescent="0.25">
      <c r="A173" s="42">
        <v>3</v>
      </c>
      <c r="B173" s="39" t="s">
        <v>9</v>
      </c>
      <c r="C173" s="39">
        <v>5</v>
      </c>
      <c r="D173" s="5">
        <v>265</v>
      </c>
      <c r="E173" s="18" t="s">
        <v>382</v>
      </c>
      <c r="F173" s="38"/>
    </row>
    <row r="174" spans="1:6" s="3" customFormat="1" ht="18.75" customHeight="1" x14ac:dyDescent="0.25">
      <c r="A174" s="42">
        <v>4</v>
      </c>
      <c r="B174" s="39" t="s">
        <v>137</v>
      </c>
      <c r="C174" s="39">
        <v>5</v>
      </c>
      <c r="D174" s="5">
        <v>265</v>
      </c>
      <c r="E174" s="18" t="s">
        <v>382</v>
      </c>
      <c r="F174" s="38"/>
    </row>
    <row r="175" spans="1:6" s="3" customFormat="1" ht="18.75" customHeight="1" x14ac:dyDescent="0.25">
      <c r="A175" s="42">
        <v>5</v>
      </c>
      <c r="B175" s="39" t="s">
        <v>10</v>
      </c>
      <c r="C175" s="39">
        <v>1</v>
      </c>
      <c r="D175" s="5">
        <v>255</v>
      </c>
      <c r="E175" s="18" t="s">
        <v>382</v>
      </c>
      <c r="F175" s="38"/>
    </row>
    <row r="176" spans="1:6" s="3" customFormat="1" ht="18.75" customHeight="1" x14ac:dyDescent="0.25">
      <c r="A176" s="42">
        <v>6</v>
      </c>
      <c r="B176" s="39" t="s">
        <v>138</v>
      </c>
      <c r="C176" s="39">
        <v>1</v>
      </c>
      <c r="D176" s="5">
        <v>255</v>
      </c>
      <c r="E176" s="18" t="s">
        <v>382</v>
      </c>
      <c r="F176" s="38"/>
    </row>
    <row r="177" spans="1:6" s="3" customFormat="1" ht="18.75" customHeight="1" x14ac:dyDescent="0.25">
      <c r="A177" s="42">
        <v>7</v>
      </c>
      <c r="B177" s="39" t="s">
        <v>17</v>
      </c>
      <c r="C177" s="39">
        <v>5</v>
      </c>
      <c r="D177" s="5">
        <v>265</v>
      </c>
      <c r="E177" s="18" t="s">
        <v>382</v>
      </c>
      <c r="F177" s="38"/>
    </row>
    <row r="178" spans="1:6" s="3" customFormat="1" ht="18.75" customHeight="1" x14ac:dyDescent="0.25">
      <c r="A178" s="42">
        <v>8</v>
      </c>
      <c r="B178" s="39" t="s">
        <v>144</v>
      </c>
      <c r="C178" s="39">
        <v>5</v>
      </c>
      <c r="D178" s="5">
        <v>265</v>
      </c>
      <c r="E178" s="18" t="s">
        <v>382</v>
      </c>
      <c r="F178" s="38"/>
    </row>
    <row r="179" spans="1:6" s="3" customFormat="1" ht="18.75" customHeight="1" x14ac:dyDescent="0.25">
      <c r="A179" s="42">
        <v>9</v>
      </c>
      <c r="B179" s="39" t="s">
        <v>25</v>
      </c>
      <c r="C179" s="39">
        <v>1</v>
      </c>
      <c r="D179" s="5">
        <v>255</v>
      </c>
      <c r="E179" s="18" t="s">
        <v>382</v>
      </c>
      <c r="F179" s="38"/>
    </row>
    <row r="180" spans="1:6" s="3" customFormat="1" ht="18.75" customHeight="1" x14ac:dyDescent="0.25">
      <c r="A180" s="42">
        <v>10</v>
      </c>
      <c r="B180" s="39" t="s">
        <v>152</v>
      </c>
      <c r="C180" s="39">
        <v>1</v>
      </c>
      <c r="D180" s="5">
        <v>255</v>
      </c>
      <c r="E180" s="18" t="s">
        <v>382</v>
      </c>
      <c r="F180" s="38"/>
    </row>
    <row r="181" spans="1:6" s="3" customFormat="1" ht="18.75" customHeight="1" x14ac:dyDescent="0.25">
      <c r="A181" s="42">
        <v>11</v>
      </c>
      <c r="B181" s="39" t="s">
        <v>37</v>
      </c>
      <c r="C181" s="39">
        <v>5</v>
      </c>
      <c r="D181" s="5">
        <v>265</v>
      </c>
      <c r="E181" s="18" t="s">
        <v>382</v>
      </c>
      <c r="F181" s="38"/>
    </row>
    <row r="182" spans="1:6" s="3" customFormat="1" ht="18.75" customHeight="1" x14ac:dyDescent="0.25">
      <c r="A182" s="42">
        <v>12</v>
      </c>
      <c r="B182" s="39" t="s">
        <v>161</v>
      </c>
      <c r="C182" s="39">
        <v>5</v>
      </c>
      <c r="D182" s="5">
        <v>265</v>
      </c>
      <c r="E182" s="18" t="s">
        <v>382</v>
      </c>
      <c r="F182" s="38"/>
    </row>
    <row r="183" spans="1:6" s="3" customFormat="1" ht="18.75" customHeight="1" x14ac:dyDescent="0.25">
      <c r="A183" s="42">
        <v>13</v>
      </c>
      <c r="B183" s="39" t="s">
        <v>27</v>
      </c>
      <c r="C183" s="39">
        <v>1</v>
      </c>
      <c r="D183" s="5">
        <v>255</v>
      </c>
      <c r="E183" s="18" t="s">
        <v>382</v>
      </c>
      <c r="F183" s="38"/>
    </row>
    <row r="184" spans="1:6" s="3" customFormat="1" ht="18.75" customHeight="1" x14ac:dyDescent="0.25">
      <c r="A184" s="42">
        <v>14</v>
      </c>
      <c r="B184" s="39" t="s">
        <v>154</v>
      </c>
      <c r="C184" s="39">
        <v>1</v>
      </c>
      <c r="D184" s="5">
        <v>255</v>
      </c>
      <c r="E184" s="18" t="s">
        <v>382</v>
      </c>
      <c r="F184" s="38"/>
    </row>
    <row r="185" spans="1:6" s="3" customFormat="1" ht="18.75" customHeight="1" x14ac:dyDescent="0.25">
      <c r="A185" s="42">
        <v>15</v>
      </c>
      <c r="B185" s="39" t="s">
        <v>45</v>
      </c>
      <c r="C185" s="39">
        <v>5</v>
      </c>
      <c r="D185" s="5">
        <v>266</v>
      </c>
      <c r="E185" s="18" t="s">
        <v>382</v>
      </c>
      <c r="F185" s="38"/>
    </row>
    <row r="186" spans="1:6" s="3" customFormat="1" ht="18.75" customHeight="1" x14ac:dyDescent="0.25">
      <c r="A186" s="42">
        <v>16</v>
      </c>
      <c r="B186" s="39" t="s">
        <v>169</v>
      </c>
      <c r="C186" s="39">
        <v>5</v>
      </c>
      <c r="D186" s="5">
        <v>266</v>
      </c>
      <c r="E186" s="18" t="s">
        <v>382</v>
      </c>
      <c r="F186" s="38"/>
    </row>
    <row r="187" spans="1:6" s="3" customFormat="1" ht="18.75" customHeight="1" x14ac:dyDescent="0.25">
      <c r="A187" s="42">
        <v>17</v>
      </c>
      <c r="B187" s="39" t="s">
        <v>28</v>
      </c>
      <c r="C187" s="39">
        <v>1</v>
      </c>
      <c r="D187" s="5">
        <v>255</v>
      </c>
      <c r="E187" s="18" t="s">
        <v>382</v>
      </c>
      <c r="F187" s="38"/>
    </row>
    <row r="188" spans="1:6" s="3" customFormat="1" ht="18.75" customHeight="1" x14ac:dyDescent="0.25">
      <c r="A188" s="42">
        <v>18</v>
      </c>
      <c r="B188" s="39" t="s">
        <v>155</v>
      </c>
      <c r="C188" s="39">
        <v>1</v>
      </c>
      <c r="D188" s="5">
        <v>255</v>
      </c>
      <c r="E188" s="18" t="s">
        <v>382</v>
      </c>
      <c r="F188" s="38"/>
    </row>
    <row r="189" spans="1:6" s="3" customFormat="1" ht="18.75" customHeight="1" x14ac:dyDescent="0.25">
      <c r="A189" s="42">
        <v>19</v>
      </c>
      <c r="B189" s="39" t="s">
        <v>59</v>
      </c>
      <c r="C189" s="39">
        <v>5</v>
      </c>
      <c r="D189" s="5">
        <v>266</v>
      </c>
      <c r="E189" s="18" t="s">
        <v>382</v>
      </c>
      <c r="F189" s="38"/>
    </row>
    <row r="190" spans="1:6" s="3" customFormat="1" ht="18.75" customHeight="1" x14ac:dyDescent="0.25">
      <c r="A190" s="42">
        <v>20</v>
      </c>
      <c r="B190" s="39" t="s">
        <v>183</v>
      </c>
      <c r="C190" s="39">
        <v>5</v>
      </c>
      <c r="D190" s="5">
        <v>266</v>
      </c>
      <c r="E190" s="18" t="s">
        <v>382</v>
      </c>
      <c r="F190" s="38"/>
    </row>
    <row r="191" spans="1:6" s="3" customFormat="1" ht="18.75" customHeight="1" x14ac:dyDescent="0.25">
      <c r="A191" s="42">
        <v>21</v>
      </c>
      <c r="B191" s="39" t="s">
        <v>29</v>
      </c>
      <c r="C191" s="39">
        <v>1</v>
      </c>
      <c r="D191" s="5">
        <v>255</v>
      </c>
      <c r="E191" s="18" t="s">
        <v>382</v>
      </c>
      <c r="F191" s="38"/>
    </row>
    <row r="192" spans="1:6" s="3" customFormat="1" ht="18.75" customHeight="1" x14ac:dyDescent="0.25">
      <c r="A192" s="42">
        <v>22</v>
      </c>
      <c r="B192" s="39" t="s">
        <v>156</v>
      </c>
      <c r="C192" s="39">
        <v>1</v>
      </c>
      <c r="D192" s="5">
        <v>255</v>
      </c>
      <c r="E192" s="18" t="s">
        <v>382</v>
      </c>
      <c r="F192" s="38"/>
    </row>
    <row r="193" spans="1:6" s="3" customFormat="1" ht="18.75" customHeight="1" x14ac:dyDescent="0.25">
      <c r="A193" s="42">
        <v>23</v>
      </c>
      <c r="B193" s="39" t="s">
        <v>72</v>
      </c>
      <c r="C193" s="39">
        <v>5</v>
      </c>
      <c r="D193" s="5">
        <v>266</v>
      </c>
      <c r="E193" s="18" t="s">
        <v>382</v>
      </c>
      <c r="F193" s="38"/>
    </row>
    <row r="194" spans="1:6" s="3" customFormat="1" ht="18.75" customHeight="1" x14ac:dyDescent="0.25">
      <c r="A194" s="42">
        <v>24</v>
      </c>
      <c r="B194" s="39" t="s">
        <v>196</v>
      </c>
      <c r="C194" s="39">
        <v>5</v>
      </c>
      <c r="D194" s="5">
        <v>266</v>
      </c>
      <c r="E194" s="18" t="s">
        <v>382</v>
      </c>
      <c r="F194" s="38"/>
    </row>
    <row r="195" spans="1:6" s="3" customFormat="1" ht="18.75" customHeight="1" x14ac:dyDescent="0.25">
      <c r="A195" s="42">
        <v>25</v>
      </c>
      <c r="B195" s="39" t="s">
        <v>87</v>
      </c>
      <c r="C195" s="39">
        <v>1</v>
      </c>
      <c r="D195" s="5">
        <v>256</v>
      </c>
      <c r="E195" s="18" t="s">
        <v>382</v>
      </c>
      <c r="F195" s="38"/>
    </row>
    <row r="196" spans="1:6" s="3" customFormat="1" ht="18.75" customHeight="1" x14ac:dyDescent="0.25">
      <c r="A196" s="42">
        <v>26</v>
      </c>
      <c r="B196" s="39" t="s">
        <v>211</v>
      </c>
      <c r="C196" s="39">
        <v>1</v>
      </c>
      <c r="D196" s="5">
        <v>256</v>
      </c>
      <c r="E196" s="18" t="s">
        <v>382</v>
      </c>
      <c r="F196" s="38"/>
    </row>
    <row r="197" spans="1:6" s="3" customFormat="1" ht="18.75" customHeight="1" x14ac:dyDescent="0.25">
      <c r="A197" s="42">
        <v>27</v>
      </c>
      <c r="B197" s="39" t="s">
        <v>78</v>
      </c>
      <c r="C197" s="39">
        <v>5</v>
      </c>
      <c r="D197" s="5">
        <v>266</v>
      </c>
      <c r="E197" s="18" t="s">
        <v>382</v>
      </c>
      <c r="F197" s="38"/>
    </row>
    <row r="198" spans="1:6" s="3" customFormat="1" ht="18.75" customHeight="1" x14ac:dyDescent="0.25">
      <c r="A198" s="42">
        <v>28</v>
      </c>
      <c r="B198" s="39" t="s">
        <v>202</v>
      </c>
      <c r="C198" s="39">
        <v>5</v>
      </c>
      <c r="D198" s="5">
        <v>266</v>
      </c>
      <c r="E198" s="18" t="s">
        <v>382</v>
      </c>
      <c r="F198" s="38"/>
    </row>
    <row r="199" spans="1:6" s="3" customFormat="1" ht="18.75" customHeight="1" x14ac:dyDescent="0.25">
      <c r="A199" s="42">
        <v>29</v>
      </c>
      <c r="B199" s="39" t="s">
        <v>92</v>
      </c>
      <c r="C199" s="39">
        <v>1</v>
      </c>
      <c r="D199" s="5">
        <v>170</v>
      </c>
      <c r="E199" s="18" t="s">
        <v>382</v>
      </c>
      <c r="F199" s="38"/>
    </row>
    <row r="200" spans="1:6" s="3" customFormat="1" ht="18.75" customHeight="1" x14ac:dyDescent="0.25">
      <c r="A200" s="42">
        <v>30</v>
      </c>
      <c r="B200" s="39" t="s">
        <v>215</v>
      </c>
      <c r="C200" s="39">
        <v>1</v>
      </c>
      <c r="D200" s="5">
        <v>170</v>
      </c>
      <c r="E200" s="18" t="s">
        <v>382</v>
      </c>
      <c r="F200" s="38"/>
    </row>
    <row r="201" spans="1:6" s="3" customFormat="1" ht="18.75" customHeight="1" x14ac:dyDescent="0.25">
      <c r="A201" s="42">
        <v>31</v>
      </c>
      <c r="B201" s="39" t="s">
        <v>93</v>
      </c>
      <c r="C201" s="39">
        <v>1</v>
      </c>
      <c r="D201" s="5">
        <v>232</v>
      </c>
      <c r="E201" s="18" t="s">
        <v>382</v>
      </c>
      <c r="F201" s="38"/>
    </row>
    <row r="202" spans="1:6" s="3" customFormat="1" ht="18.75" customHeight="1" x14ac:dyDescent="0.25">
      <c r="A202" s="42">
        <v>32</v>
      </c>
      <c r="B202" s="39" t="s">
        <v>216</v>
      </c>
      <c r="C202" s="39">
        <v>1</v>
      </c>
      <c r="D202" s="5">
        <v>232</v>
      </c>
      <c r="E202" s="18" t="s">
        <v>382</v>
      </c>
      <c r="F202" s="38"/>
    </row>
    <row r="203" spans="1:6" s="3" customFormat="1" ht="18.75" customHeight="1" x14ac:dyDescent="0.25">
      <c r="A203" s="42">
        <v>33</v>
      </c>
      <c r="B203" s="42" t="s">
        <v>94</v>
      </c>
      <c r="C203" s="42">
        <v>2</v>
      </c>
      <c r="D203" s="17">
        <v>265</v>
      </c>
      <c r="E203" s="18" t="s">
        <v>382</v>
      </c>
      <c r="F203" s="40"/>
    </row>
    <row r="204" spans="1:6" s="3" customFormat="1" ht="18.75" customHeight="1" x14ac:dyDescent="0.25">
      <c r="A204" s="42">
        <v>34</v>
      </c>
      <c r="B204" s="39" t="s">
        <v>217</v>
      </c>
      <c r="C204" s="39">
        <v>2</v>
      </c>
      <c r="D204" s="5">
        <v>265</v>
      </c>
      <c r="E204" s="18" t="s">
        <v>382</v>
      </c>
      <c r="F204" s="38"/>
    </row>
    <row r="205" spans="1:6" s="3" customFormat="1" ht="18.75" customHeight="1" x14ac:dyDescent="0.25">
      <c r="A205" s="42">
        <v>35</v>
      </c>
      <c r="B205" s="39" t="s">
        <v>95</v>
      </c>
      <c r="C205" s="39">
        <v>1</v>
      </c>
      <c r="D205" s="5">
        <v>264</v>
      </c>
      <c r="E205" s="18" t="s">
        <v>382</v>
      </c>
      <c r="F205" s="38"/>
    </row>
    <row r="206" spans="1:6" s="3" customFormat="1" ht="18.75" customHeight="1" x14ac:dyDescent="0.25">
      <c r="A206" s="42">
        <v>36</v>
      </c>
      <c r="B206" s="39" t="s">
        <v>218</v>
      </c>
      <c r="C206" s="39">
        <v>1</v>
      </c>
      <c r="D206" s="5">
        <v>264</v>
      </c>
      <c r="E206" s="18" t="s">
        <v>382</v>
      </c>
      <c r="F206" s="38"/>
    </row>
    <row r="207" spans="1:6" s="3" customFormat="1" ht="18.75" customHeight="1" x14ac:dyDescent="0.25">
      <c r="A207" s="42">
        <v>37</v>
      </c>
      <c r="B207" s="39" t="s">
        <v>102</v>
      </c>
      <c r="C207" s="39">
        <v>1</v>
      </c>
      <c r="D207" s="5">
        <v>264</v>
      </c>
      <c r="E207" s="18" t="s">
        <v>382</v>
      </c>
      <c r="F207" s="38"/>
    </row>
    <row r="208" spans="1:6" s="3" customFormat="1" ht="18.75" customHeight="1" x14ac:dyDescent="0.25">
      <c r="A208" s="42">
        <v>38</v>
      </c>
      <c r="B208" s="39" t="s">
        <v>225</v>
      </c>
      <c r="C208" s="39">
        <v>1</v>
      </c>
      <c r="D208" s="5">
        <v>264</v>
      </c>
      <c r="E208" s="18" t="s">
        <v>382</v>
      </c>
      <c r="F208" s="38"/>
    </row>
    <row r="209" spans="1:6" s="3" customFormat="1" ht="18.75" customHeight="1" x14ac:dyDescent="0.25">
      <c r="A209" s="42">
        <v>39</v>
      </c>
      <c r="B209" s="39" t="s">
        <v>39</v>
      </c>
      <c r="C209" s="39">
        <v>1</v>
      </c>
      <c r="D209" s="5">
        <v>255</v>
      </c>
      <c r="E209" s="18" t="s">
        <v>382</v>
      </c>
      <c r="F209" s="38"/>
    </row>
    <row r="210" spans="1:6" s="3" customFormat="1" ht="18.75" customHeight="1" x14ac:dyDescent="0.25">
      <c r="A210" s="42">
        <v>40</v>
      </c>
      <c r="B210" s="39" t="s">
        <v>163</v>
      </c>
      <c r="C210" s="39">
        <v>1</v>
      </c>
      <c r="D210" s="5">
        <v>255</v>
      </c>
      <c r="E210" s="18" t="s">
        <v>382</v>
      </c>
      <c r="F210" s="38"/>
    </row>
    <row r="211" spans="1:6" s="3" customFormat="1" ht="18.75" customHeight="1" x14ac:dyDescent="0.25">
      <c r="A211" s="42">
        <v>41</v>
      </c>
      <c r="B211" s="39" t="s">
        <v>56</v>
      </c>
      <c r="C211" s="39">
        <v>1</v>
      </c>
      <c r="D211" s="5">
        <v>255</v>
      </c>
      <c r="E211" s="18" t="s">
        <v>382</v>
      </c>
      <c r="F211" s="38"/>
    </row>
    <row r="212" spans="1:6" s="3" customFormat="1" ht="18.75" customHeight="1" x14ac:dyDescent="0.25">
      <c r="A212" s="42">
        <v>42</v>
      </c>
      <c r="B212" s="39" t="s">
        <v>180</v>
      </c>
      <c r="C212" s="39">
        <v>1</v>
      </c>
      <c r="D212" s="5">
        <v>255</v>
      </c>
      <c r="E212" s="18" t="s">
        <v>382</v>
      </c>
      <c r="F212" s="38"/>
    </row>
    <row r="213" spans="1:6" s="3" customFormat="1" ht="18.75" customHeight="1" x14ac:dyDescent="0.25">
      <c r="A213" s="42">
        <v>43</v>
      </c>
      <c r="B213" s="39" t="s">
        <v>57</v>
      </c>
      <c r="C213" s="39">
        <v>1</v>
      </c>
      <c r="D213" s="5">
        <v>255</v>
      </c>
      <c r="E213" s="18" t="s">
        <v>382</v>
      </c>
      <c r="F213" s="38"/>
    </row>
    <row r="214" spans="1:6" s="3" customFormat="1" ht="18.75" customHeight="1" x14ac:dyDescent="0.25">
      <c r="A214" s="42">
        <v>44</v>
      </c>
      <c r="B214" s="39" t="s">
        <v>181</v>
      </c>
      <c r="C214" s="39">
        <v>1</v>
      </c>
      <c r="D214" s="5">
        <v>255</v>
      </c>
      <c r="E214" s="18" t="s">
        <v>382</v>
      </c>
      <c r="F214" s="38"/>
    </row>
    <row r="215" spans="1:6" s="3" customFormat="1" ht="18.75" customHeight="1" x14ac:dyDescent="0.25">
      <c r="A215" s="42">
        <v>45</v>
      </c>
      <c r="B215" s="39" t="s">
        <v>58</v>
      </c>
      <c r="C215" s="39">
        <v>1</v>
      </c>
      <c r="D215" s="5">
        <v>256</v>
      </c>
      <c r="E215" s="18" t="s">
        <v>382</v>
      </c>
      <c r="F215" s="38"/>
    </row>
    <row r="216" spans="1:6" s="3" customFormat="1" ht="18.75" customHeight="1" x14ac:dyDescent="0.25">
      <c r="A216" s="42">
        <v>46</v>
      </c>
      <c r="B216" s="39" t="s">
        <v>182</v>
      </c>
      <c r="C216" s="39">
        <v>1</v>
      </c>
      <c r="D216" s="5">
        <v>256</v>
      </c>
      <c r="E216" s="18" t="s">
        <v>382</v>
      </c>
      <c r="F216" s="38"/>
    </row>
    <row r="217" spans="1:6" s="3" customFormat="1" ht="18.75" customHeight="1" x14ac:dyDescent="0.25">
      <c r="A217" s="42">
        <v>47</v>
      </c>
      <c r="B217" s="39" t="s">
        <v>64</v>
      </c>
      <c r="C217" s="39">
        <v>1</v>
      </c>
      <c r="D217" s="5">
        <v>257</v>
      </c>
      <c r="E217" s="18" t="s">
        <v>382</v>
      </c>
      <c r="F217" s="38"/>
    </row>
    <row r="218" spans="1:6" s="3" customFormat="1" ht="18.75" customHeight="1" x14ac:dyDescent="0.25">
      <c r="A218" s="42">
        <v>48</v>
      </c>
      <c r="B218" s="39" t="s">
        <v>188</v>
      </c>
      <c r="C218" s="39">
        <v>1</v>
      </c>
      <c r="D218" s="5">
        <v>257</v>
      </c>
      <c r="E218" s="18" t="s">
        <v>382</v>
      </c>
      <c r="F218" s="38"/>
    </row>
    <row r="219" spans="1:6" s="3" customFormat="1" ht="18.75" customHeight="1" x14ac:dyDescent="0.25">
      <c r="A219" s="42">
        <v>49</v>
      </c>
      <c r="B219" s="39" t="s">
        <v>66</v>
      </c>
      <c r="C219" s="39">
        <v>1</v>
      </c>
      <c r="D219" s="5">
        <v>258</v>
      </c>
      <c r="E219" s="18" t="s">
        <v>395</v>
      </c>
      <c r="F219" s="38"/>
    </row>
    <row r="220" spans="1:6" s="3" customFormat="1" ht="18.75" customHeight="1" x14ac:dyDescent="0.25">
      <c r="A220" s="42">
        <v>50</v>
      </c>
      <c r="B220" s="39" t="s">
        <v>190</v>
      </c>
      <c r="C220" s="39">
        <v>1</v>
      </c>
      <c r="D220" s="5">
        <v>258</v>
      </c>
      <c r="E220" s="18" t="s">
        <v>395</v>
      </c>
      <c r="F220" s="38"/>
    </row>
    <row r="221" spans="1:6" s="3" customFormat="1" ht="18.75" customHeight="1" x14ac:dyDescent="0.25">
      <c r="A221" s="42">
        <v>51</v>
      </c>
      <c r="B221" s="39" t="s">
        <v>67</v>
      </c>
      <c r="C221" s="39">
        <v>1</v>
      </c>
      <c r="D221" s="5">
        <v>259</v>
      </c>
      <c r="E221" s="18" t="s">
        <v>395</v>
      </c>
      <c r="F221" s="38"/>
    </row>
    <row r="222" spans="1:6" s="3" customFormat="1" ht="18.75" customHeight="1" x14ac:dyDescent="0.25">
      <c r="A222" s="42">
        <v>52</v>
      </c>
      <c r="B222" s="39" t="s">
        <v>191</v>
      </c>
      <c r="C222" s="39">
        <v>1</v>
      </c>
      <c r="D222" s="5">
        <v>259</v>
      </c>
      <c r="E222" s="18" t="s">
        <v>395</v>
      </c>
      <c r="F222" s="38"/>
    </row>
    <row r="223" spans="1:6" s="3" customFormat="1" ht="18.75" customHeight="1" x14ac:dyDescent="0.25">
      <c r="A223" s="42">
        <v>53</v>
      </c>
      <c r="B223" s="39" t="s">
        <v>91</v>
      </c>
      <c r="C223" s="39">
        <v>1</v>
      </c>
      <c r="D223" s="5">
        <v>260</v>
      </c>
      <c r="E223" s="18" t="s">
        <v>395</v>
      </c>
      <c r="F223" s="38"/>
    </row>
    <row r="224" spans="1:6" s="3" customFormat="1" ht="18.75" customHeight="1" x14ac:dyDescent="0.25">
      <c r="A224" s="42">
        <v>54</v>
      </c>
      <c r="B224" s="39" t="s">
        <v>214</v>
      </c>
      <c r="C224" s="39">
        <v>1</v>
      </c>
      <c r="D224" s="5">
        <v>260</v>
      </c>
      <c r="E224" s="18" t="s">
        <v>395</v>
      </c>
      <c r="F224" s="38"/>
    </row>
    <row r="226" spans="1:7" s="12" customFormat="1" ht="23.25" customHeight="1" x14ac:dyDescent="0.25">
      <c r="A226" s="49" t="s">
        <v>463</v>
      </c>
      <c r="B226" s="50"/>
      <c r="C226" s="11"/>
      <c r="D226" s="51"/>
      <c r="E226" s="11"/>
      <c r="F226" s="11"/>
      <c r="G226" s="52"/>
    </row>
    <row r="227" spans="1:7" s="3" customFormat="1" ht="49.5" customHeight="1" x14ac:dyDescent="0.25">
      <c r="A227" s="44" t="s">
        <v>2</v>
      </c>
      <c r="B227" s="44" t="s">
        <v>3</v>
      </c>
      <c r="C227" s="44" t="s">
        <v>4</v>
      </c>
      <c r="D227" s="53" t="s">
        <v>464</v>
      </c>
      <c r="E227" s="43" t="s">
        <v>465</v>
      </c>
      <c r="F227" s="43" t="s">
        <v>6</v>
      </c>
    </row>
    <row r="228" spans="1:7" s="3" customFormat="1" ht="18.75" customHeight="1" x14ac:dyDescent="0.25">
      <c r="A228" s="42">
        <v>1</v>
      </c>
      <c r="B228" s="16" t="s">
        <v>114</v>
      </c>
      <c r="C228" s="42">
        <v>16</v>
      </c>
      <c r="D228" s="20">
        <v>10.8</v>
      </c>
      <c r="E228" s="56">
        <v>3.9380000000000002</v>
      </c>
      <c r="F228" s="40"/>
    </row>
    <row r="229" spans="1:7" s="3" customFormat="1" ht="18.75" customHeight="1" x14ac:dyDescent="0.25">
      <c r="A229" s="42">
        <v>2</v>
      </c>
      <c r="B229" s="4" t="s">
        <v>115</v>
      </c>
      <c r="C229" s="39">
        <v>16</v>
      </c>
      <c r="D229" s="21">
        <v>11</v>
      </c>
      <c r="E229" s="56">
        <v>4.0279999999999996</v>
      </c>
      <c r="F229" s="38"/>
    </row>
    <row r="230" spans="1:7" s="3" customFormat="1" ht="18.75" customHeight="1" x14ac:dyDescent="0.25">
      <c r="A230" s="42">
        <v>3</v>
      </c>
      <c r="B230" s="4" t="s">
        <v>116</v>
      </c>
      <c r="C230" s="39">
        <v>2</v>
      </c>
      <c r="D230" s="21">
        <v>8.8000000000000007</v>
      </c>
      <c r="E230" s="56">
        <v>3.2290000000000001</v>
      </c>
      <c r="F230" s="38"/>
    </row>
    <row r="231" spans="1:7" s="3" customFormat="1" ht="18.75" customHeight="1" x14ac:dyDescent="0.25">
      <c r="A231" s="42">
        <v>4</v>
      </c>
      <c r="B231" s="4" t="s">
        <v>117</v>
      </c>
      <c r="C231" s="39">
        <v>2</v>
      </c>
      <c r="D231" s="21">
        <v>12.2</v>
      </c>
      <c r="E231" s="56">
        <v>4.4569999999999999</v>
      </c>
      <c r="F231" s="38"/>
    </row>
    <row r="232" spans="1:7" s="3" customFormat="1" ht="18.75" customHeight="1" x14ac:dyDescent="0.25">
      <c r="A232" s="42">
        <v>5</v>
      </c>
      <c r="B232" s="4" t="s">
        <v>118</v>
      </c>
      <c r="C232" s="39">
        <v>2</v>
      </c>
      <c r="D232" s="21">
        <v>9.6</v>
      </c>
      <c r="E232" s="56">
        <v>3.5019999999999998</v>
      </c>
      <c r="F232" s="38"/>
    </row>
    <row r="233" spans="1:7" s="3" customFormat="1" ht="18.75" customHeight="1" x14ac:dyDescent="0.25">
      <c r="A233" s="42">
        <v>6</v>
      </c>
      <c r="B233" s="4" t="s">
        <v>119</v>
      </c>
      <c r="C233" s="39">
        <v>2</v>
      </c>
      <c r="D233" s="21">
        <v>13.3</v>
      </c>
      <c r="E233" s="56">
        <v>4.8330000000000002</v>
      </c>
      <c r="F233" s="38"/>
    </row>
    <row r="234" spans="1:7" s="3" customFormat="1" ht="18.75" customHeight="1" x14ac:dyDescent="0.25">
      <c r="A234" s="42">
        <v>7</v>
      </c>
      <c r="B234" s="4" t="s">
        <v>120</v>
      </c>
      <c r="C234" s="39">
        <v>10</v>
      </c>
      <c r="D234" s="21">
        <v>10.8</v>
      </c>
      <c r="E234" s="56">
        <v>3.9590000000000001</v>
      </c>
      <c r="F234" s="38"/>
    </row>
    <row r="235" spans="1:7" s="3" customFormat="1" ht="18.75" customHeight="1" x14ac:dyDescent="0.25">
      <c r="A235" s="42">
        <v>8</v>
      </c>
      <c r="B235" s="4" t="s">
        <v>121</v>
      </c>
      <c r="C235" s="39">
        <v>10</v>
      </c>
      <c r="D235" s="21">
        <v>10.9</v>
      </c>
      <c r="E235" s="56">
        <v>3.9670000000000001</v>
      </c>
      <c r="F235" s="38"/>
    </row>
    <row r="236" spans="1:7" s="3" customFormat="1" ht="18.75" customHeight="1" x14ac:dyDescent="0.25">
      <c r="A236" s="42">
        <v>9</v>
      </c>
      <c r="B236" s="4" t="s">
        <v>122</v>
      </c>
      <c r="C236" s="39">
        <v>10</v>
      </c>
      <c r="D236" s="21">
        <v>10.9</v>
      </c>
      <c r="E236" s="56">
        <v>3.9740000000000002</v>
      </c>
      <c r="F236" s="38"/>
    </row>
    <row r="237" spans="1:7" s="3" customFormat="1" ht="18.75" customHeight="1" x14ac:dyDescent="0.25">
      <c r="A237" s="42">
        <v>10</v>
      </c>
      <c r="B237" s="4" t="s">
        <v>123</v>
      </c>
      <c r="C237" s="39">
        <v>10</v>
      </c>
      <c r="D237" s="21">
        <v>10.9</v>
      </c>
      <c r="E237" s="56">
        <v>3.9769999999999999</v>
      </c>
      <c r="F237" s="38"/>
    </row>
    <row r="238" spans="1:7" s="3" customFormat="1" ht="18.75" customHeight="1" x14ac:dyDescent="0.25">
      <c r="A238" s="42">
        <v>11</v>
      </c>
      <c r="B238" s="4" t="s">
        <v>124</v>
      </c>
      <c r="C238" s="39">
        <v>2</v>
      </c>
      <c r="D238" s="21">
        <v>11</v>
      </c>
      <c r="E238" s="56">
        <v>4.0019999999999998</v>
      </c>
      <c r="F238" s="38"/>
    </row>
    <row r="239" spans="1:7" s="3" customFormat="1" ht="18.75" customHeight="1" x14ac:dyDescent="0.25">
      <c r="A239" s="42">
        <v>12</v>
      </c>
      <c r="B239" s="4" t="s">
        <v>125</v>
      </c>
      <c r="C239" s="39">
        <v>2</v>
      </c>
      <c r="D239" s="21">
        <v>11.5</v>
      </c>
      <c r="E239" s="56">
        <v>4.1929999999999996</v>
      </c>
      <c r="F239" s="38"/>
    </row>
    <row r="240" spans="1:7" s="3" customFormat="1" ht="18.75" customHeight="1" x14ac:dyDescent="0.25">
      <c r="A240" s="42">
        <v>13</v>
      </c>
      <c r="B240" s="4" t="s">
        <v>126</v>
      </c>
      <c r="C240" s="39">
        <v>2</v>
      </c>
      <c r="D240" s="21">
        <v>10.8</v>
      </c>
      <c r="E240" s="56">
        <v>3.9569999999999999</v>
      </c>
      <c r="F240" s="38"/>
    </row>
    <row r="241" spans="1:6" s="3" customFormat="1" ht="18.75" customHeight="1" x14ac:dyDescent="0.25">
      <c r="A241" s="42">
        <v>14</v>
      </c>
      <c r="B241" s="4" t="s">
        <v>127</v>
      </c>
      <c r="C241" s="39">
        <v>2</v>
      </c>
      <c r="D241" s="21">
        <v>11.4</v>
      </c>
      <c r="E241" s="56">
        <v>4.1399999999999997</v>
      </c>
      <c r="F241" s="38"/>
    </row>
    <row r="242" spans="1:6" s="3" customFormat="1" ht="18.75" customHeight="1" x14ac:dyDescent="0.25">
      <c r="A242" s="42">
        <v>67</v>
      </c>
      <c r="B242" s="4" t="s">
        <v>128</v>
      </c>
      <c r="C242" s="39">
        <v>2</v>
      </c>
      <c r="D242" s="5">
        <f>29.8+3.6*2+0.2*6</f>
        <v>38.200000000000003</v>
      </c>
      <c r="E242" s="56">
        <v>4.6399999999999997</v>
      </c>
      <c r="F242" s="38"/>
    </row>
    <row r="243" spans="1:6" s="3" customFormat="1" ht="18.75" customHeight="1" x14ac:dyDescent="0.25">
      <c r="A243" s="42">
        <v>68</v>
      </c>
      <c r="B243" s="4" t="s">
        <v>129</v>
      </c>
      <c r="C243" s="39">
        <v>2</v>
      </c>
      <c r="D243" s="5">
        <f>29.9+3.6*2+0.2*6</f>
        <v>38.300000000000004</v>
      </c>
      <c r="E243" s="56">
        <v>4.6529999999999996</v>
      </c>
      <c r="F243" s="38"/>
    </row>
    <row r="244" spans="1:6" s="3" customFormat="1" ht="18.75" customHeight="1" x14ac:dyDescent="0.25">
      <c r="A244" s="42">
        <v>69</v>
      </c>
      <c r="B244" s="4" t="s">
        <v>130</v>
      </c>
      <c r="C244" s="39">
        <v>4</v>
      </c>
      <c r="D244" s="5">
        <f>29.7+3.6*2+0.2*6</f>
        <v>38.1</v>
      </c>
      <c r="E244" s="56">
        <v>4.6269999999999998</v>
      </c>
      <c r="F244" s="38"/>
    </row>
    <row r="245" spans="1:6" s="3" customFormat="1" ht="18.75" customHeight="1" x14ac:dyDescent="0.25">
      <c r="A245" s="42">
        <v>70</v>
      </c>
      <c r="B245" s="4" t="s">
        <v>131</v>
      </c>
      <c r="C245" s="39">
        <v>2</v>
      </c>
      <c r="D245" s="5">
        <f>28.7+3.6*2+0.2*6</f>
        <v>37.1</v>
      </c>
      <c r="E245" s="56">
        <v>4.4640000000000004</v>
      </c>
      <c r="F245" s="38"/>
    </row>
    <row r="246" spans="1:6" s="3" customFormat="1" ht="18.75" customHeight="1" x14ac:dyDescent="0.25">
      <c r="A246" s="42">
        <v>71</v>
      </c>
      <c r="B246" s="4" t="s">
        <v>132</v>
      </c>
      <c r="C246" s="39">
        <v>2</v>
      </c>
      <c r="D246" s="5">
        <f>32.7+3.6*2+0.2*6</f>
        <v>41.100000000000009</v>
      </c>
      <c r="E246" s="56">
        <v>5.0970000000000004</v>
      </c>
      <c r="F246" s="38"/>
    </row>
    <row r="247" spans="1:6" s="3" customFormat="1" ht="18.75" customHeight="1" x14ac:dyDescent="0.25">
      <c r="A247" s="42">
        <v>15</v>
      </c>
      <c r="B247" s="4" t="s">
        <v>133</v>
      </c>
      <c r="C247" s="39">
        <v>20</v>
      </c>
      <c r="D247" s="21">
        <v>1.1200000000000001</v>
      </c>
      <c r="E247" s="37"/>
      <c r="F247" s="38"/>
    </row>
    <row r="248" spans="1:6" s="3" customFormat="1" ht="18.75" customHeight="1" x14ac:dyDescent="0.25">
      <c r="A248" s="42">
        <v>16</v>
      </c>
      <c r="B248" s="4" t="s">
        <v>134</v>
      </c>
      <c r="C248" s="39">
        <v>2</v>
      </c>
      <c r="D248" s="21">
        <v>1.1200000000000001</v>
      </c>
      <c r="E248" s="37"/>
      <c r="F248" s="38"/>
    </row>
    <row r="249" spans="1:6" s="3" customFormat="1" ht="18.75" customHeight="1" x14ac:dyDescent="0.25">
      <c r="A249" s="42"/>
      <c r="B249" s="4"/>
      <c r="C249" s="54"/>
      <c r="D249" s="55"/>
      <c r="E249" s="55"/>
      <c r="F249" s="38"/>
    </row>
  </sheetData>
  <mergeCells count="4">
    <mergeCell ref="A1:F1"/>
    <mergeCell ref="A2:F2"/>
    <mergeCell ref="B3:F3"/>
    <mergeCell ref="A4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Xếp xe</vt:lpstr>
      <vt:lpstr>Kích thước các khung keo </vt:lpstr>
      <vt:lpstr>'Xếp xe'!Print_Area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2021-01-15T08:22:44Z</cp:lastPrinted>
  <dcterms:created xsi:type="dcterms:W3CDTF">2020-12-25T08:15:41Z</dcterms:created>
  <dcterms:modified xsi:type="dcterms:W3CDTF">2021-01-27T03:23:55Z</dcterms:modified>
</cp:coreProperties>
</file>